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harts/chart1.xml" ContentType="application/vnd.openxmlformats-officedocument.drawingml.chart+xml"/>
  <Override PartName="/xl/drawings/drawing3.xml" ContentType="application/vnd.openxmlformats-officedocument.drawing+xml"/>
  <Override PartName="/xl/embeddings/oleObject3.bin" ContentType="application/vnd.openxmlformats-officedocument.oleObject"/>
  <Override PartName="/xl/charts/chart2.xml" ContentType="application/vnd.openxmlformats-officedocument.drawingml.chart+xml"/>
  <Override PartName="/xl/drawings/drawing4.xml" ContentType="application/vnd.openxmlformats-officedocument.drawing+xml"/>
  <Override PartName="/xl/embeddings/oleObject4.bin" ContentType="application/vnd.openxmlformats-officedocument.oleObject"/>
  <Override PartName="/xl/charts/chart3.xml" ContentType="application/vnd.openxmlformats-officedocument.drawingml.chart+xml"/>
  <Override PartName="/xl/drawings/drawing5.xml" ContentType="application/vnd.openxmlformats-officedocument.drawing+xml"/>
  <Override PartName="/xl/embeddings/oleObject5.bin" ContentType="application/vnd.openxmlformats-officedocument.oleObject"/>
  <Override PartName="/xl/charts/chart4.xml" ContentType="application/vnd.openxmlformats-officedocument.drawingml.chart+xml"/>
  <Override PartName="/xl/drawings/drawing6.xml" ContentType="application/vnd.openxmlformats-officedocument.drawing+xml"/>
  <Override PartName="/xl/embeddings/oleObject6.bin" ContentType="application/vnd.openxmlformats-officedocument.oleObject"/>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workbookProtection workbookAlgorithmName="SHA-512" workbookHashValue="P3aqjcwp8LX8uH/xnCR4wgJ2+pVhnXJjZnu7lOHyNhFlWfjjyh6FfgJBW6VJJefKZ7vM15mLY0FxAjVzSHzZwg==" workbookSaltValue="1Dx2XBOlHJq6MZ4IopO1Ew==" workbookSpinCount="100000" lockStructure="1"/>
  <bookViews>
    <workbookView xWindow="0" yWindow="0" windowWidth="20490" windowHeight="7680"/>
  </bookViews>
  <sheets>
    <sheet name="SET-GF Tesorería" sheetId="1" r:id="rId1"/>
    <sheet name="01" sheetId="60" r:id="rId2"/>
    <sheet name="02" sheetId="62" r:id="rId3"/>
    <sheet name="03" sheetId="38" r:id="rId4"/>
    <sheet name="04" sheetId="67" r:id="rId5"/>
    <sheet name="05" sheetId="69" r:id="rId6"/>
  </sheets>
  <definedNames>
    <definedName name="_xlnm.Print_Titles" localSheetId="0">'SET-GF Tesorería'!$1:$5</definedName>
  </definedNames>
  <calcPr calcId="144525"/>
</workbook>
</file>

<file path=xl/calcChain.xml><?xml version="1.0" encoding="utf-8"?>
<calcChain xmlns="http://schemas.openxmlformats.org/spreadsheetml/2006/main">
  <c r="K17" i="38" l="1"/>
  <c r="O15" i="67" l="1"/>
  <c r="C15" i="67" s="1"/>
  <c r="O16" i="69" l="1"/>
  <c r="C16" i="69" s="1"/>
  <c r="O15" i="69"/>
  <c r="C15" i="69" s="1"/>
  <c r="O16" i="67"/>
  <c r="C16" i="67" s="1"/>
  <c r="O16" i="38"/>
  <c r="C16" i="38" s="1"/>
  <c r="O15" i="38"/>
  <c r="C15" i="38" s="1"/>
  <c r="O16" i="62"/>
  <c r="C16" i="62" s="1"/>
  <c r="O15" i="62"/>
  <c r="C15" i="62" s="1"/>
  <c r="O16" i="60"/>
  <c r="C16" i="60" s="1"/>
  <c r="O15" i="60"/>
  <c r="C15" i="60" s="1"/>
  <c r="F5" i="69" l="1"/>
  <c r="F5" i="67"/>
  <c r="L22" i="69"/>
  <c r="H22" i="69"/>
  <c r="D22" i="69"/>
  <c r="L22" i="67"/>
  <c r="H22" i="67"/>
  <c r="D22" i="67"/>
  <c r="O19" i="69" l="1"/>
  <c r="AC19" i="69"/>
  <c r="O18" i="69" l="1"/>
  <c r="I17" i="69"/>
  <c r="S10" i="1" s="1"/>
  <c r="D17" i="69"/>
  <c r="N10" i="1" s="1"/>
  <c r="E17" i="69"/>
  <c r="O10" i="1" s="1"/>
  <c r="F17" i="69"/>
  <c r="P10" i="1" s="1"/>
  <c r="H17" i="69"/>
  <c r="R10" i="1" s="1"/>
  <c r="O18" i="67"/>
  <c r="I9" i="67"/>
  <c r="F9" i="67"/>
  <c r="A9" i="67"/>
  <c r="G6" i="67"/>
  <c r="F4" i="67"/>
  <c r="N17" i="69"/>
  <c r="X10" i="1" s="1"/>
  <c r="M17" i="69"/>
  <c r="W10" i="1" s="1"/>
  <c r="L17" i="69"/>
  <c r="V10" i="1" s="1"/>
  <c r="K17" i="69"/>
  <c r="U10" i="1" s="1"/>
  <c r="J17" i="69"/>
  <c r="T10" i="1" s="1"/>
  <c r="G17" i="69"/>
  <c r="Q10" i="1" s="1"/>
  <c r="C17" i="69"/>
  <c r="M10" i="1" s="1"/>
  <c r="N16" i="69"/>
  <c r="M16" i="69"/>
  <c r="L16" i="69"/>
  <c r="K16" i="69"/>
  <c r="J16" i="69"/>
  <c r="I16" i="69"/>
  <c r="H16" i="69"/>
  <c r="G16" i="69"/>
  <c r="F16" i="69"/>
  <c r="E16" i="69"/>
  <c r="D16" i="69"/>
  <c r="N15" i="69"/>
  <c r="M15" i="69"/>
  <c r="L15" i="69"/>
  <c r="K15" i="69"/>
  <c r="J15" i="69"/>
  <c r="I15" i="69"/>
  <c r="H15" i="69"/>
  <c r="G15" i="69"/>
  <c r="F15" i="69"/>
  <c r="E15" i="69"/>
  <c r="D15" i="69"/>
  <c r="I9" i="69"/>
  <c r="H9" i="69"/>
  <c r="F9" i="69"/>
  <c r="A9" i="69"/>
  <c r="G6" i="69"/>
  <c r="F4" i="69"/>
  <c r="F3" i="69"/>
  <c r="O17" i="69" l="1"/>
  <c r="L10" i="1" s="1"/>
  <c r="N17" i="67" l="1"/>
  <c r="X9" i="1" s="1"/>
  <c r="M17" i="67"/>
  <c r="W9" i="1" s="1"/>
  <c r="L17" i="67"/>
  <c r="V9" i="1" s="1"/>
  <c r="K17" i="67"/>
  <c r="U9" i="1" s="1"/>
  <c r="J17" i="67"/>
  <c r="T9" i="1" s="1"/>
  <c r="N16" i="67"/>
  <c r="M16" i="67"/>
  <c r="L16" i="67"/>
  <c r="K16" i="67"/>
  <c r="J16" i="67"/>
  <c r="I16" i="67"/>
  <c r="H16" i="67"/>
  <c r="G16" i="67"/>
  <c r="F16" i="67"/>
  <c r="E16" i="67"/>
  <c r="D16" i="67"/>
  <c r="N15" i="67"/>
  <c r="M15" i="67"/>
  <c r="L15" i="67"/>
  <c r="K15" i="67"/>
  <c r="J15" i="67"/>
  <c r="I15" i="67"/>
  <c r="H15" i="67"/>
  <c r="G15" i="67"/>
  <c r="F15" i="67"/>
  <c r="E15" i="67"/>
  <c r="D15" i="67"/>
  <c r="H9" i="67"/>
  <c r="F3" i="67"/>
  <c r="O19" i="62"/>
  <c r="O18" i="62"/>
  <c r="O19" i="60" l="1"/>
  <c r="O18" i="60"/>
  <c r="O17" i="38"/>
  <c r="N17" i="38"/>
  <c r="M17" i="38"/>
  <c r="L17" i="38"/>
  <c r="J17" i="38"/>
  <c r="I17" i="38"/>
  <c r="H17" i="38"/>
  <c r="G17" i="38"/>
  <c r="F17" i="38"/>
  <c r="E17" i="38"/>
  <c r="D17" i="38"/>
  <c r="C17" i="38"/>
  <c r="F5" i="38"/>
  <c r="F5" i="62"/>
  <c r="F5" i="60"/>
  <c r="F3" i="38" l="1"/>
  <c r="F3" i="62"/>
  <c r="F3" i="60"/>
  <c r="L22" i="62"/>
  <c r="H22" i="62"/>
  <c r="D22" i="62"/>
  <c r="I9" i="62"/>
  <c r="F9" i="62"/>
  <c r="A9" i="62"/>
  <c r="G6" i="62"/>
  <c r="F4" i="62"/>
  <c r="N17" i="62"/>
  <c r="X7" i="1" s="1"/>
  <c r="M17" i="62"/>
  <c r="W7" i="1" s="1"/>
  <c r="L17" i="62"/>
  <c r="V7" i="1" s="1"/>
  <c r="K17" i="62"/>
  <c r="U7" i="1" s="1"/>
  <c r="J17" i="62"/>
  <c r="T7" i="1" s="1"/>
  <c r="I17" i="62"/>
  <c r="S7" i="1" s="1"/>
  <c r="H17" i="62"/>
  <c r="R7" i="1" s="1"/>
  <c r="G17" i="62"/>
  <c r="Q7" i="1" s="1"/>
  <c r="F17" i="62"/>
  <c r="P7" i="1" s="1"/>
  <c r="E17" i="62"/>
  <c r="O7" i="1" s="1"/>
  <c r="D17" i="62"/>
  <c r="N7" i="1" s="1"/>
  <c r="C17" i="62"/>
  <c r="M7" i="1" s="1"/>
  <c r="N16" i="62"/>
  <c r="M16" i="62"/>
  <c r="L16" i="62"/>
  <c r="K16" i="62"/>
  <c r="J16" i="62"/>
  <c r="I16" i="62"/>
  <c r="H16" i="62"/>
  <c r="G16" i="62"/>
  <c r="F16" i="62"/>
  <c r="E16" i="62"/>
  <c r="D16" i="62"/>
  <c r="N15" i="62"/>
  <c r="M15" i="62"/>
  <c r="L15" i="62"/>
  <c r="K15" i="62"/>
  <c r="J15" i="62"/>
  <c r="I15" i="62"/>
  <c r="H15" i="62"/>
  <c r="G15" i="62"/>
  <c r="F15" i="62"/>
  <c r="E15" i="62"/>
  <c r="D15" i="62"/>
  <c r="H9" i="62"/>
  <c r="L22" i="60"/>
  <c r="H22" i="60"/>
  <c r="D22" i="60"/>
  <c r="I9" i="60"/>
  <c r="F9" i="60"/>
  <c r="A9" i="60"/>
  <c r="G6" i="60"/>
  <c r="F4" i="60"/>
  <c r="N17" i="60"/>
  <c r="X6" i="1" s="1"/>
  <c r="M17" i="60"/>
  <c r="W6" i="1" s="1"/>
  <c r="L17" i="60"/>
  <c r="V6" i="1" s="1"/>
  <c r="K17" i="60"/>
  <c r="U6" i="1" s="1"/>
  <c r="J17" i="60"/>
  <c r="T6" i="1" s="1"/>
  <c r="I17" i="60"/>
  <c r="S6" i="1" s="1"/>
  <c r="H17" i="60"/>
  <c r="R6" i="1" s="1"/>
  <c r="G17" i="60"/>
  <c r="Q6" i="1" s="1"/>
  <c r="F17" i="60"/>
  <c r="P6" i="1" s="1"/>
  <c r="E17" i="60"/>
  <c r="O6" i="1" s="1"/>
  <c r="D17" i="60"/>
  <c r="N6" i="1" s="1"/>
  <c r="C17" i="60"/>
  <c r="M6" i="1" s="1"/>
  <c r="N16" i="60"/>
  <c r="M16" i="60"/>
  <c r="L16" i="60"/>
  <c r="K16" i="60"/>
  <c r="J16" i="60"/>
  <c r="I16" i="60"/>
  <c r="H16" i="60"/>
  <c r="G16" i="60"/>
  <c r="F16" i="60"/>
  <c r="E16" i="60"/>
  <c r="D16" i="60"/>
  <c r="N15" i="60"/>
  <c r="M15" i="60"/>
  <c r="L15" i="60"/>
  <c r="K15" i="60"/>
  <c r="J15" i="60"/>
  <c r="I15" i="60"/>
  <c r="H15" i="60"/>
  <c r="G15" i="60"/>
  <c r="F15" i="60"/>
  <c r="E15" i="60"/>
  <c r="D15" i="60"/>
  <c r="H9" i="60"/>
  <c r="O17" i="62" l="1"/>
  <c r="L7" i="1" s="1"/>
  <c r="O17" i="60"/>
  <c r="L6" i="1" s="1"/>
  <c r="G6" i="38"/>
  <c r="N8" i="1" l="1"/>
  <c r="O8" i="1"/>
  <c r="P8" i="1"/>
  <c r="Q8" i="1"/>
  <c r="R8" i="1"/>
  <c r="S8" i="1"/>
  <c r="T8" i="1"/>
  <c r="U8" i="1"/>
  <c r="V8" i="1"/>
  <c r="W8" i="1"/>
  <c r="X8" i="1"/>
  <c r="M8" i="1"/>
  <c r="L22" i="38"/>
  <c r="H22" i="38"/>
  <c r="D22" i="38"/>
  <c r="L8" i="1"/>
  <c r="I9" i="38"/>
  <c r="H9" i="38"/>
  <c r="F9" i="38"/>
  <c r="A9" i="38"/>
  <c r="F4" i="38"/>
  <c r="N16" i="38"/>
  <c r="M16" i="38"/>
  <c r="L16" i="38"/>
  <c r="K16" i="38"/>
  <c r="J16" i="38"/>
  <c r="I16" i="38"/>
  <c r="H16" i="38"/>
  <c r="G16" i="38"/>
  <c r="F16" i="38"/>
  <c r="E16" i="38"/>
  <c r="D16" i="38"/>
  <c r="N15" i="38"/>
  <c r="M15" i="38"/>
  <c r="L15" i="38"/>
  <c r="K15" i="38"/>
  <c r="J15" i="38"/>
  <c r="I15" i="38"/>
  <c r="H15" i="38"/>
  <c r="G15" i="38"/>
  <c r="F15" i="38"/>
  <c r="E15" i="38"/>
  <c r="D15" i="38"/>
  <c r="F17" i="67"/>
  <c r="P9" i="1" s="1"/>
  <c r="C17" i="67"/>
  <c r="M9" i="1" s="1"/>
  <c r="H17" i="67"/>
  <c r="R9" i="1" s="1"/>
  <c r="D17" i="67"/>
  <c r="N9" i="1" s="1"/>
  <c r="I17" i="67"/>
  <c r="S9" i="1" s="1"/>
  <c r="E17" i="67"/>
  <c r="O9" i="1" s="1"/>
  <c r="O19" i="67"/>
  <c r="O17" i="67" s="1"/>
  <c r="G17" i="67"/>
  <c r="Q9" i="1" s="1"/>
  <c r="L9" i="1" l="1"/>
</calcChain>
</file>

<file path=xl/comments1.xml><?xml version="1.0" encoding="utf-8"?>
<comments xmlns="http://schemas.openxmlformats.org/spreadsheetml/2006/main">
  <authors>
    <author>WILSON</author>
  </authors>
  <commentList>
    <comment ref="J4" authorId="0">
      <text>
        <r>
          <rPr>
            <sz val="9"/>
            <color indexed="81"/>
            <rFont val="Tahoma"/>
            <family val="2"/>
          </rPr>
          <t xml:space="preserve">
Recomendable dejar como línea base el resultado final del indicador en el año inmediatamente anterior</t>
        </r>
      </text>
    </comment>
    <comment ref="K4" authorId="0">
      <text>
        <r>
          <rPr>
            <sz val="9"/>
            <color indexed="81"/>
            <rFont val="Tahoma"/>
            <family val="2"/>
          </rPr>
          <t xml:space="preserve">
Importante aquí establecer para cada indicador la meta final deseada de forma razonable, que se proyecta al cierre de la presente vigencia</t>
        </r>
      </text>
    </comment>
  </commentList>
</comments>
</file>

<file path=xl/sharedStrings.xml><?xml version="1.0" encoding="utf-8"?>
<sst xmlns="http://schemas.openxmlformats.org/spreadsheetml/2006/main" count="468" uniqueCount="188">
  <si>
    <t>PROCESO</t>
  </si>
  <si>
    <t>NOMBRE DEL INDICADOR</t>
  </si>
  <si>
    <t>OBJETIVO DEL INDICADOR</t>
  </si>
  <si>
    <t xml:space="preserve"> </t>
  </si>
  <si>
    <t>Mensual</t>
  </si>
  <si>
    <t>FORMULA DEL INDICADOR</t>
  </si>
  <si>
    <t>INTERPRETACIÓN SITUACIÓN</t>
  </si>
  <si>
    <t>OPTIMA</t>
  </si>
  <si>
    <t>ENE</t>
  </si>
  <si>
    <t>FEB</t>
  </si>
  <si>
    <t>MAR</t>
  </si>
  <si>
    <t>ABR</t>
  </si>
  <si>
    <t>MAY</t>
  </si>
  <si>
    <t>JUN</t>
  </si>
  <si>
    <t>JUL</t>
  </si>
  <si>
    <t>AGO</t>
  </si>
  <si>
    <t>SEP</t>
  </si>
  <si>
    <t>OCT</t>
  </si>
  <si>
    <t>NOV</t>
  </si>
  <si>
    <t>DIC</t>
  </si>
  <si>
    <r>
      <rPr>
        <sz val="10"/>
        <rFont val="Tahoma"/>
        <family val="2"/>
      </rPr>
      <t xml:space="preserve">FORMATO: </t>
    </r>
    <r>
      <rPr>
        <b/>
        <sz val="10"/>
        <rFont val="Tahoma"/>
        <family val="2"/>
      </rPr>
      <t>MATRIZ DE REGISTRO Y MEDICIÓN DE INDICADORES</t>
    </r>
  </si>
  <si>
    <t>CÓDIGO DEL INDICADOR</t>
  </si>
  <si>
    <t>Objetivo</t>
  </si>
  <si>
    <t>Unidad de medida</t>
  </si>
  <si>
    <t>Formula</t>
  </si>
  <si>
    <t>Meta</t>
  </si>
  <si>
    <t>Frecuencia</t>
  </si>
  <si>
    <t>Fuente de Información</t>
  </si>
  <si>
    <t>Responsable</t>
  </si>
  <si>
    <t>Por obtener Datos</t>
  </si>
  <si>
    <t>Por Análizar Datos</t>
  </si>
  <si>
    <t>MEDICIÓN DE DATOS:</t>
  </si>
  <si>
    <t>MES</t>
  </si>
  <si>
    <t>ACUM</t>
  </si>
  <si>
    <t>RANGOS DE EVALUACIÓN</t>
  </si>
  <si>
    <t>%</t>
  </si>
  <si>
    <t>ANÁLISIS GRÁFICO (Tendencia del indicador)</t>
  </si>
  <si>
    <t>VARIABLES</t>
  </si>
  <si>
    <t>METODOLOGIA PARA OBTENER LOS DATOS:</t>
  </si>
  <si>
    <t>LINEA BASE</t>
  </si>
  <si>
    <t>PERIODICIDAD REPORTE</t>
  </si>
  <si>
    <t>IN01</t>
  </si>
  <si>
    <t>IN02</t>
  </si>
  <si>
    <t>IN03</t>
  </si>
  <si>
    <t>IN04</t>
  </si>
  <si>
    <t>IN05</t>
  </si>
  <si>
    <t>SET INDICADORES GESTIÓN</t>
  </si>
  <si>
    <t xml:space="preserve">PROCESO: </t>
  </si>
  <si>
    <t>Anual</t>
  </si>
  <si>
    <t>Trimestral</t>
  </si>
  <si>
    <t>Acum.</t>
  </si>
  <si>
    <t>TIPO DE INDICADOR</t>
  </si>
  <si>
    <t>Eficacia</t>
  </si>
  <si>
    <t>Efectividad</t>
  </si>
  <si>
    <r>
      <rPr>
        <b/>
        <sz val="9"/>
        <rFont val="Tahoma"/>
        <family val="2"/>
      </rPr>
      <t>ANÁLISIS DE MEDICIÓN</t>
    </r>
    <r>
      <rPr>
        <sz val="9"/>
        <rFont val="Tahoma"/>
        <family val="2"/>
      </rPr>
      <t xml:space="preserve"> (Cumplimiento de metas, comportamiento histórico, tendencias, causas):</t>
    </r>
  </si>
  <si>
    <r>
      <rPr>
        <b/>
        <sz val="9"/>
        <rFont val="Tahoma"/>
        <family val="2"/>
      </rPr>
      <t>ACCIONES DE MEJORAMIENTO REQUERIDAS</t>
    </r>
    <r>
      <rPr>
        <sz val="9"/>
        <rFont val="Tahoma"/>
        <family val="2"/>
      </rPr>
      <t xml:space="preserve"> (Acciones a tomar cuando se evidencie el incumplimiento de las metas propuestas):</t>
    </r>
  </si>
  <si>
    <t>Fecha</t>
  </si>
  <si>
    <t>ACEPTABLE</t>
  </si>
  <si>
    <t>DEFICIENTE</t>
  </si>
  <si>
    <t>Bimensual</t>
  </si>
  <si>
    <t>Cuatrimestral</t>
  </si>
  <si>
    <t>Semestral</t>
  </si>
  <si>
    <t>TIPO INDICADOR</t>
  </si>
  <si>
    <t>Versión 2,0</t>
  </si>
  <si>
    <t>GESTIÓN DE PROYECTOS</t>
  </si>
  <si>
    <t>GESTIÓN DE PORTAFOLIO</t>
  </si>
  <si>
    <t>GESTIÓN DE OPORTUNIDADES</t>
  </si>
  <si>
    <t>GESTIÓN DE BIENES Y SERVICIOS</t>
  </si>
  <si>
    <t>GESTIÓN JURÍDICA - CONTRATACIÓN</t>
  </si>
  <si>
    <t>TECNOLOGIAS DE LA INFORMACIÓN Y LA COMUNICACIÓN - TIC'S</t>
  </si>
  <si>
    <t>MEJORAMIENTO CONTINUO</t>
  </si>
  <si>
    <t>GESTIÓN DE RECURSOS HUMANOS</t>
  </si>
  <si>
    <t>GESTIÓN DE SERVICIOS PÚBLICOS</t>
  </si>
  <si>
    <t>GESTIÓN DEL CONOCIMIENTO</t>
  </si>
  <si>
    <t>CONTROL INTERNO</t>
  </si>
  <si>
    <t>DIRECCIONAMIENTO ESTRATÉGICO</t>
  </si>
  <si>
    <t xml:space="preserve">Eficiencia </t>
  </si>
  <si>
    <t>GRUPO DE GESTIÓN DE PROYECTOS</t>
  </si>
  <si>
    <t>GRUPO DE GESTIÓN DE PORTAFOLIO</t>
  </si>
  <si>
    <t>GRUPO DE GESTIÓN DE OPORTUNIDADES</t>
  </si>
  <si>
    <t>GRUPO DE GESTIÓN DE BIENES Y SERVICIOS</t>
  </si>
  <si>
    <t>GRUPO DE GESTIÓN JURÍDICA - CONTRATACIÓN</t>
  </si>
  <si>
    <t>GRUPO DE TECNOLOGIAS DE LA INFORMACIÓN Y LA COMUNICACIÓN - TIC'S</t>
  </si>
  <si>
    <t>GRUPO DE MEJORAMIENTO CONTINUO</t>
  </si>
  <si>
    <t>GRUPO DE GESTIÓN DE RECURSOS HUMANOS</t>
  </si>
  <si>
    <t>GRUPO DE GESTIÓN DE SERVICIOS PÚBLICOS</t>
  </si>
  <si>
    <t>GRUPO DE GESTIÓN DEL CONOCIMIENTO</t>
  </si>
  <si>
    <t>GRUPO DE GESTIÓN FINANCIERA</t>
  </si>
  <si>
    <t>GRUPO DE CONTROL INTERNO</t>
  </si>
  <si>
    <t>GRUPO DE DIRECCIONAMIENTO ESTRATÉGICO</t>
  </si>
  <si>
    <t>AH-GF-</t>
  </si>
  <si>
    <t>% De Cumplimiento  de Cuentas  Bancarias Conciliadas</t>
  </si>
  <si>
    <t>% de disposición de recursos propios</t>
  </si>
  <si>
    <t>Nivel de Endeudamiento</t>
  </si>
  <si>
    <t>Valor de Recursos Propios / Valor Total de Saldo en Bancos</t>
  </si>
  <si>
    <t xml:space="preserve">Pasivo total  / Activo  Total </t>
  </si>
  <si>
    <t>Mayor del 49%</t>
  </si>
  <si>
    <t>Entre 41% y 49%</t>
  </si>
  <si>
    <t>Menor de 41%</t>
  </si>
  <si>
    <t>Total Cuentas  Bancarias conciliadas / Total Cuentas Bancarias Constituidas</t>
  </si>
  <si>
    <t>Total cuentas bancarias conciliadas</t>
  </si>
  <si>
    <t>Total cuentas bancarias constituidas</t>
  </si>
  <si>
    <t>Valor de Recursos propios</t>
  </si>
  <si>
    <t xml:space="preserve">Valor total de saldos en las cuentas bancarias </t>
  </si>
  <si>
    <t>Entre 7% y 9%</t>
  </si>
  <si>
    <t>Pasivo total (Millones $)</t>
  </si>
  <si>
    <t>Activo total (Millonwa $)</t>
  </si>
  <si>
    <t>Menor al 7%</t>
  </si>
  <si>
    <t>Nivel de captación de recursos propios</t>
  </si>
  <si>
    <t>% de utilización recursos propios</t>
  </si>
  <si>
    <t>Recursos propios captados durante el periódo / Total Recursos Propios programados</t>
  </si>
  <si>
    <t>Recursos propios captados durante el periódo</t>
  </si>
  <si>
    <t>Total Recursos Propios programados</t>
  </si>
  <si>
    <t xml:space="preserve">Pagos realizados con recursos propios </t>
  </si>
  <si>
    <t>Reflejar el grado de apalancamiento teniendo en cuenta que los recursos recibidos por convenios para la ejecución de proyectos de aguas potable y saneamiento básico son registrados contablemente como deudas con terceros, se hace necesario aterrizar la meta en función de la actividad para que la realidad de la empresa se refleje en el resultado que arroje este indicador.</t>
  </si>
  <si>
    <t>Mantener el 100% de las cuentas bancarias de la entidad debidamente conciliadas, indicador de estricto cumplimiento para las tesorerias.</t>
  </si>
  <si>
    <t>Estabilizar la participación de los recursos propios sobre el total de recursos depósitados en bancos que incluye saldos de convenios, en un porcentaje razonable y acorde a la actividad de la empresa, teniendo en cuenta que la ejecución de obras de acueducto y alcantarillado es una actividad principal de Aguas del Huila.</t>
  </si>
  <si>
    <t>Monitorear los pagos mes a mes contra los recursos propios programados con el fin de sostener un flujo de caja estable.</t>
  </si>
  <si>
    <t>Fortalecer la eficiencia en la facturacion y cobro  de los recursos propios programados para la vigencia, realizando monitoreo mes a mes de los ingresos a las cuentas bancarias.</t>
  </si>
  <si>
    <t>Igual al 100%</t>
  </si>
  <si>
    <t>Entre 95% y 99%</t>
  </si>
  <si>
    <t>Menor al 95%</t>
  </si>
  <si>
    <t>Mayor al 9%</t>
  </si>
  <si>
    <t>Menor al 85%</t>
  </si>
  <si>
    <t>Entre 85% y 90%</t>
  </si>
  <si>
    <t>Entre el 91% y 100%</t>
  </si>
  <si>
    <t>Pagos realizados con recursos propios / Total Recursos propios Acumulados</t>
  </si>
  <si>
    <t>Total Recursos propios Acumulados</t>
  </si>
  <si>
    <t>Entre 71% y 81%</t>
  </si>
  <si>
    <t>Superior al 82%</t>
  </si>
  <si>
    <t>Menor al 71%</t>
  </si>
  <si>
    <t>GESTIÓN FINANCIERA -CONTABILIDAD</t>
  </si>
  <si>
    <t>GESTIÓN FINANCIERA -PRESUPUESTO</t>
  </si>
  <si>
    <t>GESTIÓN FINANCIERA -TESORERIA</t>
  </si>
  <si>
    <t>GESTIÓN FINANCIERA -CARTERA</t>
  </si>
  <si>
    <t>RESULTADOS DE LA VIGENCIA</t>
  </si>
  <si>
    <t>META 2018</t>
  </si>
  <si>
    <t>RESULTADOS VIGENCIA 2018</t>
  </si>
  <si>
    <t>META  AÑO 2018</t>
  </si>
  <si>
    <t>VIGENCIA 2018</t>
  </si>
  <si>
    <t>PARA EL PRESENTE MES SE REALIZO COMO SIEMPRE LA CONCILIACION BANCARIA DE LAS CUENTAS EXISTENTES A NOMBRE DE AGUAS DEL HUILA, ESTA SE REALIZA A MAS TARDAR AL QUINTO DIA HABIL DEL MES SIGUIENTE, CON CORTE AL ULTIMO DIA DEL MES CONCILIADO.</t>
  </si>
  <si>
    <t>PARA EL PRESENTE MES SE REALIZA CONCILIACION BANCARIA CON LA NOVEDAD DE QUE SE AUMENTA UNA CUENTA MAS  POR CUANTO SE HACIA NECESARIO PARA MANEJAR RECURSOS REGALIAS .</t>
  </si>
  <si>
    <t>SE REALIZO LA CONSILIACION BANCARIA NUEVAMENTE SIN NINGUNA NOVEDAD</t>
  </si>
  <si>
    <t>SE HIZO CONCILIACION BANCARIA AL CORTE DEL ULTIM DIA DEL MES</t>
  </si>
  <si>
    <t>SE CONCILIARON LAS 26 CUENTAS BANCARIAS HASTA EL MOMENTO VIGENTES</t>
  </si>
  <si>
    <t>SE REALIZO CONCILIACION BANCARIA A CORTE DEL ULTOMO DIA DEL MES DE JUNIO DE LA CUENTAS AL MOMENTO VIGENTES.</t>
  </si>
  <si>
    <t xml:space="preserve">PARA EL PRESENTE MES LOS SALDOS   ACUMULADOS EN LA TOTALIDAD DE LAS CUENTAS BANCARIAS CORRESPONDEN AL GIRO TOTAL DE RECURSOS POR CONVENIOS Y CONTRATOS INTERADMINISTRATIVOS INCLUYENDO GESTOR Y ASEGURAMIETNO RURAL LA PARTICIPACION DE LOS RECURSOS PROPIOS SOBRE ESTOS ES DEL 12.75% </t>
  </si>
  <si>
    <t>EN EL PRESENTE MES  INGRESAN RECURSOS REGALIAS OCAD, LOS CUALES INCREMENTAN EL SALDO TOTAL EN BANCOS, IGUALMENTE INGRESAN RECURSOS DEL GESTOR POR EL 50% COMO ANTICIPO, ESTO HACE QUE LA PARTICIPACION DE LOS RECURSOS PROPIOS SOBRE EL TOTAL BANCOS AUMENTE QUE DANDO EN 13.97%</t>
  </si>
  <si>
    <t>EN ESTE MES SE DISMINUYEN LOS VALORES TANTO DE TOTAL SALDO BANCOS COMO RECURSOS PROPIOS, EN RAZON A QUE SE PAGAN TODAS LAS CUENTAS PENDIENTES EN TESORERIA, ASI COMO IMPUESTOS Y OTROS GASTOS QUE VAN CONTRA RECURSOS PROPIOS,  CERRANDO CON PARTICIPACION DEL 12.84% LA PARTICIPACION DE LOS RECURSOS PROPIOS SOBRE EL TOTAL BANCOS.</t>
  </si>
  <si>
    <t>PARA ESTE MES LOS RECURSOS DE SALTO TOTAL BANCOS SE INCREMENTAN POR GIRO DE RECURSOS REGALIAS, MIENTRAS QUE LOS RECURSO PROPIOS DISMINUYEN POR CUANTO SE SIGUE ATENDIENTE PAGOS CON RECURSOS PROPIOS SIN QUE PARA EL PRESENTE MES HAYA INGRESADO RECURSOS SIGNIFICATIVOS.</t>
  </si>
  <si>
    <t>SE OBSERVA COMO LOS RECURSOS DE SALDO TOTAL BANCOS DISMINUYEN UN POCO, ESTO EN RAZON A QUE SE PAGAN OBRAS A CONTRATISTAS CONTRA LOS RECURSOS DESTINACION ESPECIFICA, LOS RECURSOS PROPIOS SIGUEN A LA BAJA POR LA MISMA RAZON DEL MES ANTERIOR, YA QUE NO SE RECIBEN RECURSOS GRANDES PERO SI SE SIGUE PAGANDO CUENTAS DE GASTOS Y PRESTYACION DE SERVICIOS CONTRA ESTOS.</t>
  </si>
  <si>
    <t>PARA ESTE MES EN LOS RECURSOS PROPIOS SE RECIBIERON RECURSOS DE $216 MILLONES PERO AL ATENDERSEN CUENTAS GRANDES CONTRA ESTOS RECURSOS SALIERON INMEDIATAMENTE REFLEJANDOSE AL CIERRE DISMINUCION DE LOS MISMOS. POR SU PARTE LOS RECURSOS DESTINACION ESPECIFICA DISMINUYEN POR EL PAGO  DE  ANTICIPOS Y CUENTAS  E INTERVENTORIAS A CONTRATISTAS. LA PARTICIPACION DE LOS RECURSOS PROPIOS SOBRE EL TOTAL DE SALDO BANCOS ES DEL 10.34%</t>
  </si>
  <si>
    <t>PARA EL CASO DE AGUAS DEL HUILA DONDE CONTABLE MENTE DEBE REGISTRAR LOS GIROS RECIBIDOS PARA EJECUCION OBRARS EN CONVENIOS COMO UN PASIVO, YA QUE SE TRATA DE RECAUDOS A FAVOR DE TERCEROS, AFECTA DE MANERA NEGATIVA EL INDICADOR DE ENDEUDAMIENTO, ESTA SITUACION SE ASENTUA EN LA MEDIDA QUE ESTOS RECURSOS SON EJECUTADOS MUY LENTAMENTE, PERMANECIENDO POR LARGO TIEMPO EN ESTA CLASIFICACION Y ASI MISMO EL INDICADOR PERMANECE ELEVADO.</t>
  </si>
  <si>
    <t>LA SITUACION ES IGUAL QUE EL MES ANTERIOR</t>
  </si>
  <si>
    <t>POR LAS RAZONES COMENTADAS EN EL PRIMER MES DEL AÑO LA SITUACION DE LOS RECURSOS SIGUE IGUAL SE MUEVEN MUY POCO O CASI NADA, LO QUE HACE QUE EL INDICADOR REFLEJE EL MISMO ESTADO.</t>
  </si>
  <si>
    <t>PARA ESTE MES SE INCREMENTO EL PORCENTAJE POR EL GIRO DE RECURSOS A CONVENIOS.</t>
  </si>
  <si>
    <t>LA SITUACION NO ES MUY DIFERENTE A LOS MESES ANTERIORES.</t>
  </si>
  <si>
    <t>EN EL PRESENTE MES SE RECAUDARON MAYORES RECURSOS DE LOS PROGRAMADOS EN RAZON A QUE NOS INGRESAN PAGOS PENDIENTES DE LA VIGENCIA ANTERIOR QUE POR CIERRES BANCARIOS NO SE REGISTRARON.</t>
  </si>
  <si>
    <t>PARA FEBRERO NOS INGRESA LA FACTURACION DEL 50% DE ANTICIPO GESTOR 2018 AL FIA,  SE CUMPLIO POR ENCIMA LA PROGRAMACION</t>
  </si>
  <si>
    <t>AUNQUE FUERON EN MENOR VOLUMEN LOS INGRESOS IGUAL SE LOGRO FACTURAR  PARA EL PERIODO POR ENCIMA DE LO PROGRAMADO.</t>
  </si>
  <si>
    <t>LA SITUACION PARA ESTE MES FUE SIMILAR A LA ANTERIOR AUNQUE MAS ALTOS LOS VALORES  PERO IGUALMENTE SE SUPERO EL MONTO PROGRAMADO EN EL PERIODO.</t>
  </si>
  <si>
    <t>SE NOTA MAYOR INCRMENTO EN LOS RECURSOS CAPTADOS  POR QUE SE FACTURO SUMINISTRO DE MATERIALES A PROYECTOS. POR ESTA RAZON LOS INGRESOS CAPTADOS ESTUVIERON MUY POR ENCIMA DE LO PROGAMADO</t>
  </si>
  <si>
    <t>SE REGISTRA CUMPLIMIENTO DE LO RECAUDADO RESPECTO A LO PROGRAMADO PARA EL PERIODO.</t>
  </si>
  <si>
    <t>EL VALOR DE LAS CUENTAS PAGADAS CON RECURSOS PROPIOS ES SUPERIOR AL MONTO ACUMULADO DE LOS MISMOS.  PARTICULARMENTE EN ESTE MES DONDE VIENEN ACUMULADOS RECURSOS QUE A FINALES DEL AÑO ANTERIOR SE FACTURARON Y SE ALCANZARON A REGISTRAR EN NUESTRAS CUENTAS. ASI MISMO EL VALOR DE PAGOS REALIZADOS  CON RECURSOS PROPIOS  INCLUYEN  LAS CUENTAS ATENDIDAS PENDIENTES POR PAGAR DE LA VIGENCIA ANTERIOR</t>
  </si>
  <si>
    <t>PARA ESTE PERIODO LOS PAGOS REALIZADOS ESTUVIERON POR EL ORDEN DE CASI EL 50% DE LOS RECURSOS ACUMULADOS.</t>
  </si>
  <si>
    <t xml:space="preserve">LOS RECURSOS ACUMULADOS NO SUFRIERON MUCHO CAMBIO MIENTRAS QUE LOS PAGOS EFECTUADOS EN EL PERIODO CONTRA ESTOS  SUBIERON SUSTANCIALMENTE, ESPECIALMENTE POR PAGOS DE IMPUESTOS Y OTRAS OBLIGACIONES. </t>
  </si>
  <si>
    <t>SE OBSERVA COMO LOS RECURSOS CON LOS QUE CONTAMOS SE DESTINAN CASI EN UN 100% A ATENDER PAGOS DEL PERIODO.</t>
  </si>
  <si>
    <t>LA SITUACION PRESENTADA EN EL MES DE MAYO ES MUY SIMILAR A LA DEL MES ANTEIOR.</t>
  </si>
  <si>
    <t>AUNQUE EN EL MES DE JUNIO INGRESAN NUEVOS RECURSOS SIGNIFICATIVOS, SE OBSERVA COMO ESTOS SE UTILIZAN CASI EN SU TOTALIDAD PARA ATENDER PAGOS DEL PERIODO.</t>
  </si>
  <si>
    <t>PARA EL PRESENTE MES SE CANCELAN DOS CUENTAS QUE SE TENIAN PENDIENTES POR NO HABER SIDO UTILIZADAS NUNCA, POR ESA RAZON LA CONCILIACION SE DISMINUYE EN DOS CUENTAS</t>
  </si>
  <si>
    <t>LA POSICION DE LOS RECURSOS PROPIOS FERENTE A LOS RECURSOS EN CUENTAS BANCARIAS NO HA CAMBIADO MUCHORESPECTO A LOS DOS MESES ANTERIORES, EN RAZON A QUE RECURSOS DE DESTINACION ESPECIFICA NUEVOS NO HAN INGRESADO Y ENCUANTO LOS RECURSOS PROPIOS, EN LA MEDIDA QUE HAN ENTRADO IGUAL SEALEN POR PAGOS PENDIENTES EN TESORERIA QUE REQUIEREN ATENCION INMEDIATA.</t>
  </si>
  <si>
    <t>PARA EL PRESENTE MES SE CUMPLIO CON LA FACTURACION PROGRAMADA PARA RECAUDAR LOS RECURSOS PROYECTADOS, EN LO REFERENTE AL PAGO FINAL DEL GESTOR 2018 FASE I, Y EL PRIMER PAGO DEL ASEGURAMIENTO 2017, ASI TAMBIEN SE COBRO UNA ULTIMA FRA. PENDIENTE DE CONTRATO GESTOR/15 POR OTRO SI.</t>
  </si>
  <si>
    <t>LOS RECURSOS PROPIOS ACUMULADOS HASTA LA FECHA SON SUFICIENTES PARA ATENDER LOS PAGOS QUE A TESORERIA LLEGARON PARA PAGAR EN EL PERIODO</t>
  </si>
  <si>
    <t>SIGUE SIENDO ALTO EL INDICADOR EN RAZON A QUE NO EJECUTAMOS EFICIENTEMENTE LOS RECURSOS DE TERCEROS Y ESTOS FIGURAN COMO PASIVOS EN NUESTROS BALANCES</t>
  </si>
  <si>
    <t>PARA EL MES DE AGOSTO DE 2018 SE CONCILIAN TODASLAS CUENTAS EXISTENTES A LA FECHA DE CIERRE DEL MES</t>
  </si>
  <si>
    <t>PARA EL MES DE AGOSTO COMNO SE OBSERVA TIENE MENOS PARTICIPACION LOS RECURSOS PROPIOS DENTRO DEL TOTAL DE SALDOS BANCOS, EN RAZON A QUE PARA ESTE MES LOS INGRESOS RECURSOS PROPIOS FUERON MUY POSCOS, MIENTRAS QUE LOS DE DESTINACION ESPECIFICA SE MANTIENEN IGUAL.</t>
  </si>
  <si>
    <t>SE EVIDENCIA QUE LOSM RECURSOS ACUMUADOS LOGRAN ATENDER SUFICIENTEMENTE LOS GASTOS Y COSTOS QUE DEBEN SER ATENDIDOS POR LA EMPRESA PARA SU NORMAL FUNCIONAMIENTO.</t>
  </si>
  <si>
    <t>PARA EL MES DE SEPTIEMBRE SE CONCILIAN 22 CUENTAS EN RAZON A QUE SE LIQUIDO UN CONVENIO EL CUAL TENIA CUENTA EXCLUSIVA</t>
  </si>
  <si>
    <t>PARA EL MES DE OCTUBRE SE CONCILIAN EL MISMO NUMERO DE CUENTAS BANCARIAS YA QUE NO SE PRESENTO NINGUNA NOVEDAD.</t>
  </si>
  <si>
    <t>PARA EL PRESENTE MES SE PRESENTA INCREMENTO EN LOS INGRESOS PROPIOS POR QUE LA FACTURACION  A FIA SE CUMPLIO TOTALMENTE LO PROGRAMADO ASI COMO LA FACTURACION POR MATERIAL DE TUBERIA. IGUALMENTE SE PAGARON CUENTAS DE OBRA LO QUE HACE QUE SE EJECUTEN  RECURSOS DE DESTINACION ESPECIFICA. POR LO QUE LA PARTICIPACION DE LOS RECURSOS PROPIOS SE UBICO EN EL 16.3% SUPERANDO LA META ESTABLECIDA PARA ESTA VIGENCIA</t>
  </si>
  <si>
    <t xml:space="preserve">PARA EL PRESENTE MES SE EVIDENCIA QUE NO HAY INCREMENTO EN LOS RECURSOS PROPIOS YA QUE NO SE  FACTURO AL FIA Y ASI MISMO NO HUBO FACTURACION GRANDE DE SUMINISTRO A CONVENIOS DE MATERIAL TUBERIA.  ESTO HIZO QUE LA PARTICIPACION DE LOS RECURSOS PROPIOS DISMINUYERA RESPECTO LA ANTERIOR, SINEMBARGO SE SOSTIENE DENTRO DE LA META. </t>
  </si>
  <si>
    <t>PARA ESTE MES SE LOGRO FACTURAR UN POCO MAS DE LO PROGRAMADO POR CUANTO SE HIZO SUMINISTROS A CONVENIOS</t>
  </si>
  <si>
    <t>EN EL MES DE SEPTIEMBRE SE PROGRAMARON ALTOS VOLUMENES DE FACTURACION POR PARTE DEL AREA DE ALMACEN ENCUANTOA SUMINISTRO A CONVENIOS, LO MISMO SE PROGRAMO EN LA FACTURACION AL FIA POR ASEGURAMIENTO Y GESTOS, LO CUAL SE CUMPLIO EN SU TOTALIDAD</t>
  </si>
  <si>
    <t>EN EL PRESENTE MES CONTRARIO AL INMEDIATAMENTE ANTERIOR NO SE LOGRO FACTURAR TODO LOPROGRAMADO, LO QUE ARROJO COMO RESULTADO QUE SOLO CUMPLIERAMOS CON EL 50% DE LO PROYECTADO.</t>
  </si>
  <si>
    <t>PARA EL PRESENTE MES EN RAZON A QUE SE CUMPLIO TOTALMENTE CON LA ALTA FACTURACION PROGRAMADA, NOS PERMITIO ARTENDER UN VOLUMEN ALTO DE CUENTAS DE PRESTACION SERVICIOS Y DEMAS COMPROMISOS ADQUIRIDOS. LOS CUALES HAN SIDO EL VOLUMEN MAS ALTO DE LA VIGENCIA.</t>
  </si>
  <si>
    <t>PARA EL PRESENTE MES AUNQUE LA FACTURACION  NO SE CUMPLIO AL 100% DE LO PROGRAMADO, EL SALDO ACUMULADO DE RECURSOS PROPIOS NOS PERMITIO ATENDER LAS OBLIGACIONES DE COMPROMISOS ADQUIRIDOS.</t>
  </si>
  <si>
    <t>BASICAMENTE EL INDICADOR BAJA POR EFECTO DE EJECUCION DE RECURSOS DE DESTINACION ESPECIFICA LOS CUALES FIGURAN COMO PASIVOS CON TERCEROS EN NUESTROS ESTADOS FINANCIEROS.</t>
  </si>
  <si>
    <t>PARA EL PRESENTE MES SE MANTIENE CASI LA MISMA SITUACION DEL MES ANTERIOR.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</si>
</sst>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 #,##0_);_(&quot;$&quot;\ * \(#,##0\);_(&quot;$&quot;\ * &quot;-&quot;_);_(@_)"/>
    <numFmt numFmtId="165" formatCode="0.0%"/>
    <numFmt numFmtId="166" formatCode="0.0"/>
    <numFmt numFmtId="167" formatCode="#,##0.0"/>
  </numFmts>
  <fonts count="28" x14ac:knownFonts="1">
    <font>
      <sz val="11"/>
      <color theme="1"/>
      <name val="Calibri"/>
      <family val="2"/>
      <scheme val="minor"/>
    </font>
    <font>
      <sz val="10"/>
      <name val="Arial"/>
      <family val="2"/>
    </font>
    <font>
      <sz val="8"/>
      <name val="Arial"/>
      <family val="2"/>
    </font>
    <font>
      <b/>
      <sz val="8"/>
      <name val="Arial"/>
      <family val="2"/>
    </font>
    <font>
      <b/>
      <sz val="8"/>
      <color theme="1"/>
      <name val="Arial"/>
      <family val="2"/>
    </font>
    <font>
      <sz val="8"/>
      <color theme="1"/>
      <name val="Calibri"/>
      <family val="2"/>
      <scheme val="minor"/>
    </font>
    <font>
      <b/>
      <sz val="14"/>
      <color theme="1"/>
      <name val="Calibri"/>
      <family val="2"/>
      <scheme val="minor"/>
    </font>
    <font>
      <b/>
      <sz val="6"/>
      <color theme="1"/>
      <name val="Arial"/>
      <family val="2"/>
    </font>
    <font>
      <sz val="10"/>
      <name val="Tahoma"/>
      <family val="2"/>
    </font>
    <font>
      <sz val="8"/>
      <name val="Tahoma"/>
      <family val="2"/>
    </font>
    <font>
      <b/>
      <sz val="10"/>
      <name val="Tahoma"/>
      <family val="2"/>
    </font>
    <font>
      <b/>
      <sz val="10"/>
      <color rgb="FFFF0000"/>
      <name val="Tahoma"/>
      <family val="2"/>
    </font>
    <font>
      <sz val="9"/>
      <name val="Tahoma"/>
      <family val="2"/>
    </font>
    <font>
      <b/>
      <sz val="9"/>
      <name val="Tahoma"/>
      <family val="2"/>
    </font>
    <font>
      <b/>
      <sz val="8"/>
      <name val="Tahoma"/>
      <family val="2"/>
    </font>
    <font>
      <b/>
      <sz val="10"/>
      <color theme="1"/>
      <name val="Calibri"/>
      <family val="2"/>
      <scheme val="minor"/>
    </font>
    <font>
      <b/>
      <sz val="8"/>
      <color indexed="8"/>
      <name val="Arial"/>
      <family val="2"/>
    </font>
    <font>
      <sz val="8"/>
      <color indexed="8"/>
      <name val="Arial"/>
      <family val="2"/>
    </font>
    <font>
      <b/>
      <sz val="10"/>
      <color theme="1"/>
      <name val="Arial"/>
      <family val="2"/>
    </font>
    <font>
      <b/>
      <sz val="6"/>
      <name val="Arial"/>
      <family val="2"/>
    </font>
    <font>
      <b/>
      <sz val="12"/>
      <color theme="1"/>
      <name val="Arial"/>
      <family val="2"/>
    </font>
    <font>
      <sz val="10"/>
      <color theme="1"/>
      <name val="Arial"/>
      <family val="2"/>
    </font>
    <font>
      <b/>
      <sz val="11"/>
      <color theme="1"/>
      <name val="Calibri"/>
      <family val="2"/>
      <scheme val="minor"/>
    </font>
    <font>
      <i/>
      <sz val="10"/>
      <color theme="1"/>
      <name val="Calibri"/>
      <family val="2"/>
      <scheme val="minor"/>
    </font>
    <font>
      <i/>
      <sz val="10"/>
      <name val="Tahoma"/>
      <family val="2"/>
    </font>
    <font>
      <sz val="11"/>
      <name val="Arial"/>
      <family val="2"/>
    </font>
    <font>
      <b/>
      <sz val="8"/>
      <color rgb="FFFF0000"/>
      <name val="Calibri"/>
      <family val="2"/>
      <scheme val="minor"/>
    </font>
    <font>
      <sz val="9"/>
      <color indexed="81"/>
      <name val="Tahoma"/>
      <family val="2"/>
    </font>
  </fonts>
  <fills count="11">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right style="double">
        <color auto="1"/>
      </right>
      <top style="double">
        <color auto="1"/>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style="double">
        <color auto="1"/>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216">
    <xf numFmtId="0" fontId="0" fillId="0" borderId="0" xfId="0"/>
    <xf numFmtId="0" fontId="5" fillId="0" borderId="0" xfId="0" applyFont="1"/>
    <xf numFmtId="0" fontId="0" fillId="0" borderId="0" xfId="0"/>
    <xf numFmtId="0" fontId="8" fillId="0" borderId="0" xfId="1" applyFont="1" applyAlignment="1">
      <alignment vertical="center"/>
    </xf>
    <xf numFmtId="0" fontId="8" fillId="0" borderId="1" xfId="1" applyFont="1" applyBorder="1" applyAlignment="1">
      <alignment vertical="center"/>
    </xf>
    <xf numFmtId="0" fontId="8" fillId="0" borderId="12" xfId="1" applyFont="1" applyBorder="1" applyAlignment="1">
      <alignment vertical="center"/>
    </xf>
    <xf numFmtId="0" fontId="10" fillId="2" borderId="15" xfId="1" applyFont="1" applyFill="1" applyBorder="1" applyAlignment="1">
      <alignment horizontal="center" vertical="center"/>
    </xf>
    <xf numFmtId="0" fontId="8" fillId="0" borderId="0" xfId="1" applyFont="1" applyAlignment="1">
      <alignment horizontal="center" vertical="center"/>
    </xf>
    <xf numFmtId="0" fontId="8" fillId="0" borderId="0" xfId="1" applyFont="1" applyAlignment="1">
      <alignment horizontal="right" vertical="center"/>
    </xf>
    <xf numFmtId="9" fontId="8" fillId="0" borderId="0" xfId="1" applyNumberFormat="1" applyFont="1" applyAlignment="1">
      <alignment horizontal="center" vertical="center"/>
    </xf>
    <xf numFmtId="9" fontId="10" fillId="0" borderId="1" xfId="1" applyNumberFormat="1" applyFont="1" applyFill="1" applyBorder="1" applyAlignment="1">
      <alignment vertical="center"/>
    </xf>
    <xf numFmtId="165" fontId="8" fillId="7" borderId="1" xfId="1" applyNumberFormat="1" applyFont="1" applyFill="1" applyBorder="1" applyAlignment="1">
      <alignment horizontal="right" vertical="center"/>
    </xf>
    <xf numFmtId="165" fontId="8" fillId="7" borderId="15" xfId="1" applyNumberFormat="1" applyFont="1" applyFill="1" applyBorder="1" applyAlignment="1">
      <alignment horizontal="right" vertical="center"/>
    </xf>
    <xf numFmtId="9" fontId="9" fillId="7" borderId="12" xfId="1" applyNumberFormat="1" applyFont="1" applyFill="1" applyBorder="1" applyAlignment="1">
      <alignment horizontal="center" vertical="center" wrapText="1"/>
    </xf>
    <xf numFmtId="0" fontId="9" fillId="7" borderId="12" xfId="1" applyFont="1" applyFill="1" applyBorder="1" applyAlignment="1">
      <alignment horizontal="center" vertical="center" wrapText="1"/>
    </xf>
    <xf numFmtId="0" fontId="9" fillId="0" borderId="12" xfId="1" applyFont="1" applyBorder="1" applyAlignment="1">
      <alignment horizontal="center" vertical="center" wrapText="1"/>
    </xf>
    <xf numFmtId="166" fontId="8" fillId="0" borderId="22" xfId="1" applyNumberFormat="1" applyFont="1" applyBorder="1" applyAlignment="1">
      <alignment vertical="center"/>
    </xf>
    <xf numFmtId="0" fontId="8" fillId="7" borderId="15" xfId="1" applyFont="1" applyFill="1" applyBorder="1" applyAlignment="1">
      <alignment vertical="center"/>
    </xf>
    <xf numFmtId="0" fontId="8" fillId="7" borderId="13" xfId="1" applyFont="1" applyFill="1" applyBorder="1" applyAlignment="1">
      <alignment vertical="center"/>
    </xf>
    <xf numFmtId="166" fontId="8" fillId="7" borderId="29" xfId="1" applyNumberFormat="1" applyFont="1" applyFill="1" applyBorder="1" applyAlignment="1">
      <alignment vertical="center"/>
    </xf>
    <xf numFmtId="165" fontId="9" fillId="7" borderId="12" xfId="1" applyNumberFormat="1" applyFont="1" applyFill="1" applyBorder="1" applyAlignment="1">
      <alignment horizontal="center" vertical="center" wrapText="1"/>
    </xf>
    <xf numFmtId="165" fontId="14" fillId="0" borderId="1" xfId="1" applyNumberFormat="1" applyFont="1" applyFill="1" applyBorder="1" applyAlignment="1">
      <alignment vertical="center"/>
    </xf>
    <xf numFmtId="0" fontId="14" fillId="7" borderId="30" xfId="1" applyFont="1" applyFill="1" applyBorder="1" applyAlignment="1">
      <alignment horizontal="right" vertical="center"/>
    </xf>
    <xf numFmtId="0" fontId="2" fillId="0" borderId="36" xfId="1" applyFont="1" applyBorder="1" applyAlignment="1">
      <alignment horizontal="center" vertical="center" textRotation="90" wrapText="1"/>
    </xf>
    <xf numFmtId="0" fontId="15" fillId="8" borderId="36" xfId="0" applyFont="1" applyFill="1" applyBorder="1" applyAlignment="1">
      <alignment horizontal="center" vertical="center" textRotation="90" wrapText="1"/>
    </xf>
    <xf numFmtId="0" fontId="19" fillId="5" borderId="36"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8" fillId="0" borderId="0" xfId="1" applyFont="1" applyAlignment="1">
      <alignment horizontal="center" vertical="center"/>
    </xf>
    <xf numFmtId="0" fontId="9" fillId="7" borderId="12" xfId="1" applyFont="1" applyFill="1" applyBorder="1" applyAlignment="1">
      <alignment horizontal="center" vertical="center" wrapText="1"/>
    </xf>
    <xf numFmtId="0" fontId="9" fillId="7" borderId="12" xfId="1" applyFont="1" applyFill="1" applyBorder="1" applyAlignment="1">
      <alignment horizontal="center" vertical="center" wrapText="1"/>
    </xf>
    <xf numFmtId="0" fontId="8" fillId="0" borderId="0" xfId="1" applyFont="1" applyAlignment="1">
      <alignment horizontal="center" vertical="center"/>
    </xf>
    <xf numFmtId="167" fontId="8" fillId="0" borderId="1" xfId="1" applyNumberFormat="1" applyFont="1" applyBorder="1" applyAlignment="1">
      <alignment vertical="center"/>
    </xf>
    <xf numFmtId="167" fontId="8" fillId="7" borderId="15" xfId="1" applyNumberFormat="1" applyFont="1" applyFill="1" applyBorder="1" applyAlignment="1">
      <alignment vertical="center"/>
    </xf>
    <xf numFmtId="0" fontId="9" fillId="0" borderId="1" xfId="1" applyFont="1" applyBorder="1" applyAlignment="1">
      <alignment horizontal="justify" vertical="center" wrapText="1"/>
    </xf>
    <xf numFmtId="0" fontId="2" fillId="0" borderId="36" xfId="1" applyFont="1" applyBorder="1" applyAlignment="1">
      <alignment horizontal="justify" vertical="top" wrapText="1"/>
    </xf>
    <xf numFmtId="49" fontId="5" fillId="0" borderId="36" xfId="0" applyNumberFormat="1" applyFont="1" applyFill="1" applyBorder="1" applyAlignment="1">
      <alignment horizontal="center" vertical="top"/>
    </xf>
    <xf numFmtId="0" fontId="16" fillId="0" borderId="36" xfId="0" applyFont="1" applyFill="1" applyBorder="1" applyAlignment="1">
      <alignment vertical="top" wrapText="1"/>
    </xf>
    <xf numFmtId="0" fontId="21" fillId="0" borderId="0" xfId="0" applyFont="1"/>
    <xf numFmtId="0" fontId="25" fillId="0" borderId="0" xfId="0" applyFont="1"/>
    <xf numFmtId="0" fontId="2" fillId="0" borderId="36" xfId="0" applyFont="1" applyFill="1" applyBorder="1" applyAlignment="1">
      <alignment horizontal="center" vertical="center" textRotation="90" wrapText="1"/>
    </xf>
    <xf numFmtId="9" fontId="3" fillId="0" borderId="36" xfId="1" applyNumberFormat="1" applyFont="1" applyFill="1" applyBorder="1" applyAlignment="1">
      <alignment horizontal="center" vertical="center" wrapText="1"/>
    </xf>
    <xf numFmtId="0" fontId="2" fillId="0" borderId="36" xfId="1" applyNumberFormat="1" applyFont="1" applyBorder="1" applyAlignment="1">
      <alignment horizontal="justify" vertical="top" wrapText="1"/>
    </xf>
    <xf numFmtId="0" fontId="26" fillId="0" borderId="0" xfId="0" applyFont="1" applyAlignment="1">
      <alignment vertical="center" wrapText="1"/>
    </xf>
    <xf numFmtId="167" fontId="9" fillId="7" borderId="15" xfId="1" applyNumberFormat="1" applyFont="1" applyFill="1" applyBorder="1" applyAlignment="1">
      <alignment vertical="center"/>
    </xf>
    <xf numFmtId="0" fontId="9" fillId="0" borderId="22" xfId="1" applyFont="1" applyBorder="1" applyAlignment="1">
      <alignment horizontal="justify" vertical="top" wrapText="1"/>
    </xf>
    <xf numFmtId="10" fontId="9" fillId="7" borderId="1" xfId="1" applyNumberFormat="1" applyFont="1" applyFill="1" applyBorder="1" applyAlignment="1">
      <alignment horizontal="right" vertical="center"/>
    </xf>
    <xf numFmtId="10" fontId="9" fillId="7" borderId="15" xfId="1" applyNumberFormat="1" applyFont="1" applyFill="1" applyBorder="1" applyAlignment="1">
      <alignment horizontal="right" vertical="center"/>
    </xf>
    <xf numFmtId="167" fontId="9" fillId="0" borderId="1" xfId="1" applyNumberFormat="1" applyFont="1" applyBorder="1" applyAlignment="1">
      <alignment vertical="center"/>
    </xf>
    <xf numFmtId="167" fontId="9" fillId="10" borderId="1" xfId="1" applyNumberFormat="1" applyFont="1" applyFill="1" applyBorder="1" applyAlignment="1">
      <alignment vertical="center"/>
    </xf>
    <xf numFmtId="0" fontId="5" fillId="0" borderId="0" xfId="0" applyFont="1" applyFill="1"/>
    <xf numFmtId="10" fontId="14" fillId="0" borderId="1" xfId="1" applyNumberFormat="1" applyFont="1" applyFill="1" applyBorder="1" applyAlignment="1">
      <alignment vertical="center"/>
    </xf>
    <xf numFmtId="10" fontId="15" fillId="0" borderId="36" xfId="0" applyNumberFormat="1" applyFont="1" applyBorder="1" applyAlignment="1">
      <alignment horizontal="center" vertical="center" textRotation="90" wrapText="1"/>
    </xf>
    <xf numFmtId="0" fontId="26" fillId="0" borderId="0" xfId="0" applyFont="1" applyFill="1" applyAlignment="1">
      <alignment vertical="center" wrapText="1"/>
    </xf>
    <xf numFmtId="166" fontId="9" fillId="0" borderId="12" xfId="1" applyNumberFormat="1" applyFont="1" applyBorder="1" applyAlignment="1">
      <alignment vertical="center"/>
    </xf>
    <xf numFmtId="0" fontId="17" fillId="0" borderId="36" xfId="0" applyFont="1" applyBorder="1" applyAlignment="1">
      <alignment horizontal="center" vertical="top" wrapText="1"/>
    </xf>
    <xf numFmtId="0" fontId="17" fillId="0" borderId="36" xfId="0" applyFont="1" applyBorder="1" applyAlignment="1">
      <alignment horizontal="center" vertical="center" wrapText="1"/>
    </xf>
    <xf numFmtId="37" fontId="5" fillId="0" borderId="0" xfId="0" applyNumberFormat="1" applyFont="1"/>
    <xf numFmtId="4" fontId="5" fillId="0" borderId="0" xfId="0" applyNumberFormat="1" applyFont="1"/>
    <xf numFmtId="164" fontId="8" fillId="0" borderId="0" xfId="1" applyNumberFormat="1" applyFont="1" applyAlignment="1">
      <alignment vertical="center"/>
    </xf>
    <xf numFmtId="10" fontId="15" fillId="0" borderId="36" xfId="0" applyNumberFormat="1" applyFont="1" applyFill="1" applyBorder="1" applyAlignment="1">
      <alignment horizontal="center" vertical="center" textRotation="90" wrapText="1"/>
    </xf>
    <xf numFmtId="0" fontId="9" fillId="0" borderId="1" xfId="1" applyFont="1" applyBorder="1" applyAlignment="1">
      <alignment horizontal="justify" vertical="top" wrapText="1"/>
    </xf>
    <xf numFmtId="0" fontId="10" fillId="2" borderId="1" xfId="1" applyFont="1" applyFill="1" applyBorder="1" applyAlignment="1">
      <alignment horizontal="center" vertical="center"/>
    </xf>
    <xf numFmtId="0" fontId="9" fillId="0" borderId="12" xfId="1" applyFont="1" applyBorder="1" applyAlignment="1">
      <alignment horizontal="justify" vertical="top" wrapText="1"/>
    </xf>
    <xf numFmtId="9" fontId="8" fillId="0" borderId="1" xfId="1" applyNumberFormat="1" applyFont="1" applyFill="1" applyBorder="1" applyAlignment="1">
      <alignment vertical="center"/>
    </xf>
    <xf numFmtId="9" fontId="10" fillId="7" borderId="15" xfId="1" applyNumberFormat="1" applyFont="1" applyFill="1" applyBorder="1" applyAlignment="1">
      <alignment vertical="center"/>
    </xf>
    <xf numFmtId="165" fontId="8" fillId="0" borderId="1" xfId="1" applyNumberFormat="1" applyFont="1" applyFill="1" applyBorder="1" applyAlignment="1">
      <alignment vertical="center"/>
    </xf>
    <xf numFmtId="9" fontId="10" fillId="7" borderId="15" xfId="1" applyNumberFormat="1" applyFont="1" applyFill="1" applyBorder="1" applyAlignment="1">
      <alignment horizontal="right" vertical="center"/>
    </xf>
    <xf numFmtId="165" fontId="9" fillId="0" borderId="1" xfId="1" applyNumberFormat="1" applyFont="1" applyFill="1" applyBorder="1" applyAlignment="1">
      <alignment vertical="center"/>
    </xf>
    <xf numFmtId="165" fontId="14" fillId="7" borderId="15" xfId="1" applyNumberFormat="1" applyFont="1" applyFill="1" applyBorder="1" applyAlignment="1">
      <alignment horizontal="right" vertical="center"/>
    </xf>
    <xf numFmtId="165" fontId="14" fillId="7" borderId="15" xfId="1" applyNumberFormat="1" applyFont="1" applyFill="1" applyBorder="1" applyAlignment="1">
      <alignment vertical="center"/>
    </xf>
    <xf numFmtId="167" fontId="9" fillId="7" borderId="13" xfId="1" applyNumberFormat="1" applyFont="1" applyFill="1" applyBorder="1" applyAlignment="1">
      <alignment vertical="center"/>
    </xf>
    <xf numFmtId="10" fontId="9" fillId="0" borderId="1" xfId="1" applyNumberFormat="1" applyFont="1" applyFill="1" applyBorder="1" applyAlignment="1">
      <alignment vertical="center"/>
    </xf>
    <xf numFmtId="10" fontId="14" fillId="7" borderId="15" xfId="1" applyNumberFormat="1" applyFont="1" applyFill="1" applyBorder="1" applyAlignment="1">
      <alignment horizontal="right" vertical="center"/>
    </xf>
    <xf numFmtId="10" fontId="14" fillId="7" borderId="15" xfId="1" applyNumberFormat="1" applyFont="1" applyFill="1" applyBorder="1" applyAlignment="1">
      <alignment vertical="center"/>
    </xf>
    <xf numFmtId="0" fontId="0" fillId="9" borderId="37" xfId="0" applyFill="1" applyBorder="1" applyAlignment="1">
      <alignment horizontal="center"/>
    </xf>
    <xf numFmtId="0" fontId="22" fillId="0" borderId="41" xfId="0" applyFont="1" applyFill="1" applyBorder="1" applyAlignment="1">
      <alignment horizontal="center" vertical="center"/>
    </xf>
    <xf numFmtId="0" fontId="22" fillId="0" borderId="37" xfId="0" applyFont="1" applyFill="1" applyBorder="1" applyAlignment="1">
      <alignment horizontal="center" vertical="center"/>
    </xf>
    <xf numFmtId="0" fontId="22" fillId="0" borderId="38"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0" fillId="0" borderId="41" xfId="0" applyFill="1" applyBorder="1" applyAlignment="1">
      <alignment horizontal="center"/>
    </xf>
    <xf numFmtId="0" fontId="0" fillId="0" borderId="37" xfId="0" applyFill="1" applyBorder="1" applyAlignment="1">
      <alignment horizontal="center"/>
    </xf>
    <xf numFmtId="0" fontId="0" fillId="0" borderId="38" xfId="0" applyFill="1" applyBorder="1" applyAlignment="1">
      <alignment horizontal="center"/>
    </xf>
    <xf numFmtId="0" fontId="0" fillId="0" borderId="42" xfId="0" applyFill="1" applyBorder="1" applyAlignment="1">
      <alignment horizontal="center"/>
    </xf>
    <xf numFmtId="0" fontId="0" fillId="0" borderId="39" xfId="0" applyFill="1" applyBorder="1" applyAlignment="1">
      <alignment horizontal="center"/>
    </xf>
    <xf numFmtId="0" fontId="0" fillId="0" borderId="40" xfId="0" applyFill="1" applyBorder="1" applyAlignment="1">
      <alignment horizontal="center"/>
    </xf>
    <xf numFmtId="0" fontId="4" fillId="8" borderId="36" xfId="0" applyFont="1" applyFill="1" applyBorder="1" applyAlignment="1">
      <alignment horizontal="center" vertical="center" wrapText="1"/>
    </xf>
    <xf numFmtId="0" fontId="15" fillId="7" borderId="36" xfId="0" applyFont="1" applyFill="1" applyBorder="1" applyAlignment="1">
      <alignment horizontal="center" vertical="center" textRotation="90" wrapText="1"/>
    </xf>
    <xf numFmtId="0" fontId="6" fillId="8" borderId="36" xfId="0" applyFont="1" applyFill="1" applyBorder="1" applyAlignment="1">
      <alignment horizontal="center" vertical="center" wrapText="1"/>
    </xf>
    <xf numFmtId="0" fontId="7" fillId="8" borderId="36" xfId="0" applyFont="1" applyFill="1" applyBorder="1" applyAlignment="1">
      <alignment horizontal="center" vertical="center" textRotation="90" wrapText="1"/>
    </xf>
    <xf numFmtId="0" fontId="4" fillId="8" borderId="36" xfId="0" applyFont="1" applyFill="1" applyBorder="1" applyAlignment="1">
      <alignment horizontal="center" vertical="center" textRotation="90" wrapText="1"/>
    </xf>
    <xf numFmtId="0" fontId="18" fillId="8" borderId="33" xfId="0" applyFont="1" applyFill="1" applyBorder="1" applyAlignment="1">
      <alignment horizontal="right" vertical="center" wrapText="1"/>
    </xf>
    <xf numFmtId="0" fontId="18" fillId="8" borderId="34" xfId="0" applyFont="1" applyFill="1" applyBorder="1" applyAlignment="1">
      <alignment horizontal="right" vertical="center" wrapText="1"/>
    </xf>
    <xf numFmtId="0" fontId="20" fillId="0" borderId="34" xfId="0" applyFont="1" applyFill="1" applyBorder="1" applyAlignment="1">
      <alignment horizontal="left" vertical="center" wrapText="1"/>
    </xf>
    <xf numFmtId="0" fontId="20" fillId="0" borderId="35" xfId="0" applyFont="1" applyFill="1" applyBorder="1" applyAlignment="1">
      <alignment horizontal="left" vertical="center" wrapText="1"/>
    </xf>
    <xf numFmtId="0" fontId="12" fillId="7" borderId="8" xfId="1" applyFont="1" applyFill="1" applyBorder="1" applyAlignment="1">
      <alignment horizontal="left" vertical="center"/>
    </xf>
    <xf numFmtId="0" fontId="12" fillId="7" borderId="9" xfId="1" applyFont="1" applyFill="1" applyBorder="1" applyAlignment="1">
      <alignment horizontal="left" vertical="center"/>
    </xf>
    <xf numFmtId="17" fontId="9" fillId="0" borderId="1" xfId="1" applyNumberFormat="1" applyFont="1" applyBorder="1" applyAlignment="1">
      <alignment horizontal="center" vertical="center" wrapText="1"/>
    </xf>
    <xf numFmtId="0" fontId="0" fillId="0" borderId="15" xfId="0" applyBorder="1" applyAlignment="1">
      <alignment horizontal="center" vertical="center"/>
    </xf>
    <xf numFmtId="0" fontId="9" fillId="0" borderId="18" xfId="1" applyFont="1" applyBorder="1" applyAlignment="1">
      <alignment horizontal="justify" vertical="center" wrapText="1"/>
    </xf>
    <xf numFmtId="0" fontId="9" fillId="0" borderId="1" xfId="1" applyFont="1" applyBorder="1" applyAlignment="1">
      <alignment horizontal="justify" vertical="center" wrapText="1"/>
    </xf>
    <xf numFmtId="17" fontId="9" fillId="0" borderId="1" xfId="1" applyNumberFormat="1" applyFont="1" applyBorder="1" applyAlignment="1">
      <alignment horizontal="center" vertical="top" wrapText="1"/>
    </xf>
    <xf numFmtId="0" fontId="0" fillId="0" borderId="15" xfId="0" applyBorder="1" applyAlignment="1">
      <alignment horizontal="center" vertical="top" wrapText="1"/>
    </xf>
    <xf numFmtId="0" fontId="9" fillId="0" borderId="46" xfId="1" applyFont="1" applyBorder="1" applyAlignment="1">
      <alignment horizontal="justify" vertical="center" wrapText="1"/>
    </xf>
    <xf numFmtId="0" fontId="9" fillId="0" borderId="44" xfId="1" applyFont="1" applyBorder="1" applyAlignment="1">
      <alignment horizontal="justify" vertical="center" wrapText="1"/>
    </xf>
    <xf numFmtId="0" fontId="9" fillId="0" borderId="47" xfId="1" applyFont="1" applyBorder="1" applyAlignment="1">
      <alignment horizontal="justify" vertical="center" wrapText="1"/>
    </xf>
    <xf numFmtId="0" fontId="9" fillId="0" borderId="18" xfId="1" applyFont="1" applyBorder="1" applyAlignment="1">
      <alignment horizontal="justify" vertical="top" wrapText="1"/>
    </xf>
    <xf numFmtId="0" fontId="9" fillId="0" borderId="1" xfId="1" applyFont="1" applyBorder="1" applyAlignment="1">
      <alignment horizontal="justify" vertical="top" wrapText="1"/>
    </xf>
    <xf numFmtId="0" fontId="14" fillId="2" borderId="9" xfId="1" applyFont="1" applyFill="1" applyBorder="1" applyAlignment="1">
      <alignment horizontal="center" vertical="center" textRotation="90" wrapText="1"/>
    </xf>
    <xf numFmtId="0" fontId="14" fillId="2" borderId="1" xfId="1" applyFont="1" applyFill="1" applyBorder="1" applyAlignment="1">
      <alignment horizontal="center" vertical="center" textRotation="90" wrapText="1"/>
    </xf>
    <xf numFmtId="9" fontId="10" fillId="7" borderId="25" xfId="1" applyNumberFormat="1" applyFont="1" applyFill="1" applyBorder="1" applyAlignment="1">
      <alignment horizontal="center" vertical="center"/>
    </xf>
    <xf numFmtId="0" fontId="10" fillId="7" borderId="26" xfId="1" applyFont="1" applyFill="1" applyBorder="1" applyAlignment="1">
      <alignment horizontal="center" vertical="center"/>
    </xf>
    <xf numFmtId="0" fontId="10" fillId="7" borderId="27" xfId="1" applyFont="1" applyFill="1" applyBorder="1" applyAlignment="1">
      <alignment horizontal="center" vertical="center"/>
    </xf>
    <xf numFmtId="0" fontId="10" fillId="7" borderId="8" xfId="1" applyFont="1" applyFill="1" applyBorder="1" applyAlignment="1">
      <alignment horizontal="center" vertical="center" wrapText="1"/>
    </xf>
    <xf numFmtId="0" fontId="10" fillId="7" borderId="9" xfId="1" applyFont="1" applyFill="1" applyBorder="1" applyAlignment="1">
      <alignment horizontal="center" vertical="center" wrapText="1"/>
    </xf>
    <xf numFmtId="0" fontId="10" fillId="7" borderId="23" xfId="1" applyFont="1" applyFill="1" applyBorder="1" applyAlignment="1">
      <alignment horizontal="center" vertical="center" wrapText="1"/>
    </xf>
    <xf numFmtId="0" fontId="10" fillId="7" borderId="11" xfId="1" applyFont="1" applyFill="1" applyBorder="1" applyAlignment="1">
      <alignment horizontal="center" vertical="center" wrapText="1"/>
    </xf>
    <xf numFmtId="0" fontId="10" fillId="7" borderId="12" xfId="1" applyFont="1" applyFill="1" applyBorder="1" applyAlignment="1">
      <alignment horizontal="center" vertical="center" wrapText="1"/>
    </xf>
    <xf numFmtId="0" fontId="10" fillId="5" borderId="24" xfId="1" applyFont="1" applyFill="1" applyBorder="1" applyAlignment="1">
      <alignment horizontal="center" vertical="center"/>
    </xf>
    <xf numFmtId="0" fontId="14" fillId="0" borderId="30" xfId="1" applyFont="1" applyFill="1" applyBorder="1" applyAlignment="1">
      <alignment horizontal="center" vertical="center" wrapText="1"/>
    </xf>
    <xf numFmtId="0" fontId="14" fillId="0" borderId="31" xfId="1" applyFont="1" applyFill="1" applyBorder="1" applyAlignment="1">
      <alignment horizontal="center" vertical="center" wrapText="1"/>
    </xf>
    <xf numFmtId="0" fontId="14" fillId="0" borderId="32" xfId="1" applyFont="1" applyFill="1" applyBorder="1" applyAlignment="1">
      <alignment horizontal="center" vertical="center" wrapText="1"/>
    </xf>
    <xf numFmtId="0" fontId="10" fillId="7" borderId="5" xfId="1" applyFont="1" applyFill="1" applyBorder="1" applyAlignment="1">
      <alignment horizontal="left" vertical="center" wrapText="1"/>
    </xf>
    <xf numFmtId="0" fontId="10" fillId="7" borderId="6" xfId="1" applyFont="1" applyFill="1" applyBorder="1" applyAlignment="1">
      <alignment horizontal="left" vertical="center" wrapText="1"/>
    </xf>
    <xf numFmtId="0" fontId="10" fillId="7" borderId="7"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7"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10" fillId="7" borderId="14" xfId="1" applyFont="1" applyFill="1" applyBorder="1" applyAlignment="1">
      <alignment horizontal="left" vertical="center"/>
    </xf>
    <xf numFmtId="0" fontId="10" fillId="7" borderId="0" xfId="1" applyFont="1" applyFill="1" applyBorder="1" applyAlignment="1">
      <alignment horizontal="left" vertical="center"/>
    </xf>
    <xf numFmtId="0" fontId="10" fillId="7" borderId="20" xfId="1" applyFont="1" applyFill="1" applyBorder="1" applyAlignment="1">
      <alignment horizontal="left" vertical="center"/>
    </xf>
    <xf numFmtId="0" fontId="8" fillId="0" borderId="18" xfId="1" applyFont="1" applyFill="1" applyBorder="1" applyAlignment="1">
      <alignment horizontal="left" vertical="center"/>
    </xf>
    <xf numFmtId="0" fontId="8" fillId="0" borderId="1" xfId="1" applyFont="1" applyFill="1" applyBorder="1" applyAlignment="1">
      <alignment horizontal="left" vertical="center"/>
    </xf>
    <xf numFmtId="0" fontId="10" fillId="7" borderId="18" xfId="1" applyFont="1" applyFill="1" applyBorder="1" applyAlignment="1">
      <alignment horizontal="center" vertical="center" textRotation="90"/>
    </xf>
    <xf numFmtId="0" fontId="10" fillId="7" borderId="11" xfId="1" applyFont="1" applyFill="1" applyBorder="1" applyAlignment="1">
      <alignment horizontal="center" vertical="center" textRotation="90"/>
    </xf>
    <xf numFmtId="0" fontId="14" fillId="6" borderId="18" xfId="1" applyFont="1" applyFill="1" applyBorder="1" applyAlignment="1">
      <alignment horizontal="left" vertical="center"/>
    </xf>
    <xf numFmtId="0" fontId="14" fillId="6" borderId="1" xfId="1" applyFont="1" applyFill="1" applyBorder="1" applyAlignment="1">
      <alignment horizontal="left" vertical="center"/>
    </xf>
    <xf numFmtId="0" fontId="8" fillId="9" borderId="6" xfId="1" applyFont="1" applyFill="1" applyBorder="1" applyAlignment="1">
      <alignment horizontal="center" vertical="center"/>
    </xf>
    <xf numFmtId="0" fontId="10" fillId="7" borderId="16" xfId="1" applyFont="1" applyFill="1" applyBorder="1" applyAlignment="1">
      <alignment horizontal="center" vertical="center"/>
    </xf>
    <xf numFmtId="0" fontId="10" fillId="7" borderId="17" xfId="1" applyFont="1" applyFill="1" applyBorder="1" applyAlignment="1">
      <alignment horizontal="center" vertical="center"/>
    </xf>
    <xf numFmtId="0" fontId="10" fillId="7" borderId="19" xfId="1" applyFont="1" applyFill="1" applyBorder="1" applyAlignment="1">
      <alignment horizontal="center" vertical="center"/>
    </xf>
    <xf numFmtId="0" fontId="8" fillId="7" borderId="2" xfId="1" applyFont="1" applyFill="1" applyBorder="1" applyAlignment="1">
      <alignment horizontal="center" vertical="center"/>
    </xf>
    <xf numFmtId="0" fontId="8" fillId="7" borderId="3" xfId="1" applyFont="1" applyFill="1" applyBorder="1" applyAlignment="1">
      <alignment horizontal="center" vertical="center"/>
    </xf>
    <xf numFmtId="0" fontId="8" fillId="7" borderId="4" xfId="1" applyFont="1" applyFill="1" applyBorder="1" applyAlignment="1">
      <alignment horizontal="center" vertical="center"/>
    </xf>
    <xf numFmtId="0" fontId="11" fillId="7" borderId="26" xfId="1" applyFont="1" applyFill="1" applyBorder="1" applyAlignment="1">
      <alignment horizontal="center" vertical="center"/>
    </xf>
    <xf numFmtId="0" fontId="11" fillId="7" borderId="27" xfId="1" applyFont="1" applyFill="1" applyBorder="1" applyAlignment="1">
      <alignment horizontal="center" vertical="center"/>
    </xf>
    <xf numFmtId="0" fontId="10" fillId="4" borderId="24" xfId="1" applyFont="1" applyFill="1" applyBorder="1" applyAlignment="1">
      <alignment horizontal="center" vertical="center"/>
    </xf>
    <xf numFmtId="0" fontId="10" fillId="3" borderId="24" xfId="1" applyFont="1" applyFill="1" applyBorder="1" applyAlignment="1">
      <alignment horizontal="center" vertical="center"/>
    </xf>
    <xf numFmtId="0" fontId="10" fillId="3" borderId="28" xfId="1" applyFont="1" applyFill="1" applyBorder="1" applyAlignment="1">
      <alignment horizontal="center" vertical="center"/>
    </xf>
    <xf numFmtId="0" fontId="9" fillId="0" borderId="12" xfId="1" applyFont="1" applyBorder="1" applyAlignment="1">
      <alignment horizontal="justify" vertical="top" wrapText="1"/>
    </xf>
    <xf numFmtId="0" fontId="0" fillId="0" borderId="13" xfId="0" applyBorder="1" applyAlignment="1">
      <alignment horizontal="justify" vertical="top" wrapText="1"/>
    </xf>
    <xf numFmtId="0" fontId="13" fillId="7" borderId="9" xfId="1" applyFont="1" applyFill="1" applyBorder="1" applyAlignment="1">
      <alignment horizontal="center" vertical="center"/>
    </xf>
    <xf numFmtId="0" fontId="13" fillId="7" borderId="10" xfId="1" applyFont="1" applyFill="1" applyBorder="1" applyAlignment="1">
      <alignment horizontal="center" vertical="center"/>
    </xf>
    <xf numFmtId="0" fontId="9" fillId="0" borderId="11" xfId="1" applyFont="1" applyBorder="1" applyAlignment="1">
      <alignment horizontal="justify" vertical="top" wrapText="1"/>
    </xf>
    <xf numFmtId="0" fontId="14" fillId="2" borderId="1"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9"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8"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0" fillId="2" borderId="8"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1" xfId="1" applyFont="1" applyFill="1" applyBorder="1" applyAlignment="1">
      <alignment horizontal="center" vertical="center"/>
    </xf>
    <xf numFmtId="0" fontId="9" fillId="7" borderId="11" xfId="1" applyFont="1" applyFill="1" applyBorder="1" applyAlignment="1">
      <alignment horizontal="justify" vertical="top" wrapText="1"/>
    </xf>
    <xf numFmtId="0" fontId="9" fillId="7" borderId="12" xfId="1" applyFont="1" applyFill="1" applyBorder="1" applyAlignment="1">
      <alignment horizontal="justify" vertical="top" wrapTex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9" xfId="1" applyFont="1" applyBorder="1" applyAlignment="1">
      <alignment horizontal="center" vertical="center"/>
    </xf>
    <xf numFmtId="0" fontId="10" fillId="7" borderId="6" xfId="1" applyFont="1" applyFill="1" applyBorder="1" applyAlignment="1">
      <alignment horizontal="center" vertical="center"/>
    </xf>
    <xf numFmtId="0" fontId="10" fillId="7" borderId="7" xfId="1" applyFont="1" applyFill="1" applyBorder="1" applyAlignment="1">
      <alignment horizontal="center" vertical="center"/>
    </xf>
    <xf numFmtId="0" fontId="24" fillId="7" borderId="17" xfId="1" applyFont="1" applyFill="1" applyBorder="1" applyAlignment="1">
      <alignment horizontal="center" vertical="center"/>
    </xf>
    <xf numFmtId="0" fontId="24" fillId="7" borderId="19" xfId="1" applyFont="1" applyFill="1" applyBorder="1" applyAlignment="1">
      <alignment horizontal="center" vertical="center"/>
    </xf>
    <xf numFmtId="0" fontId="8" fillId="7" borderId="11" xfId="1" applyFont="1" applyFill="1" applyBorder="1" applyAlignment="1">
      <alignment horizontal="left" vertical="center"/>
    </xf>
    <xf numFmtId="0" fontId="8" fillId="7" borderId="12" xfId="1" applyFont="1" applyFill="1" applyBorder="1" applyAlignment="1">
      <alignment horizontal="left" vertical="center"/>
    </xf>
    <xf numFmtId="2" fontId="10" fillId="7" borderId="31" xfId="1" applyNumberFormat="1" applyFont="1" applyFill="1" applyBorder="1" applyAlignment="1">
      <alignment horizontal="left" vertical="center"/>
    </xf>
    <xf numFmtId="2" fontId="10" fillId="7" borderId="32" xfId="1" applyNumberFormat="1" applyFont="1" applyFill="1" applyBorder="1" applyAlignment="1">
      <alignment horizontal="left" vertical="center"/>
    </xf>
    <xf numFmtId="0" fontId="8" fillId="7" borderId="18" xfId="1" applyFont="1" applyFill="1" applyBorder="1" applyAlignment="1">
      <alignment horizontal="left" vertical="center"/>
    </xf>
    <xf numFmtId="0" fontId="8" fillId="7" borderId="1" xfId="1" applyFont="1" applyFill="1" applyBorder="1" applyAlignment="1">
      <alignment horizontal="left" vertical="center"/>
    </xf>
    <xf numFmtId="0" fontId="8" fillId="7" borderId="8" xfId="1" applyFont="1" applyFill="1" applyBorder="1" applyAlignment="1">
      <alignment horizontal="left" vertical="center"/>
    </xf>
    <xf numFmtId="0" fontId="8" fillId="7" borderId="9" xfId="1" applyFont="1" applyFill="1" applyBorder="1" applyAlignment="1">
      <alignment horizontal="left" vertical="center"/>
    </xf>
    <xf numFmtId="0" fontId="8" fillId="7" borderId="10" xfId="1" applyFont="1" applyFill="1" applyBorder="1" applyAlignment="1">
      <alignment horizontal="left" vertical="center"/>
    </xf>
    <xf numFmtId="0" fontId="10" fillId="7" borderId="1" xfId="1" applyFont="1" applyFill="1" applyBorder="1" applyAlignment="1">
      <alignment horizontal="left" vertical="center"/>
    </xf>
    <xf numFmtId="0" fontId="10" fillId="7" borderId="15" xfId="1" applyFont="1" applyFill="1" applyBorder="1" applyAlignment="1">
      <alignment horizontal="left" vertical="center"/>
    </xf>
    <xf numFmtId="0" fontId="8" fillId="7" borderId="43" xfId="1" applyFont="1" applyFill="1" applyBorder="1" applyAlignment="1">
      <alignment horizontal="left" vertical="center"/>
    </xf>
    <xf numFmtId="0" fontId="8" fillId="7" borderId="44" xfId="1" applyFont="1" applyFill="1" applyBorder="1" applyAlignment="1">
      <alignment horizontal="left" vertical="center"/>
    </xf>
    <xf numFmtId="0" fontId="8" fillId="7" borderId="45" xfId="1" applyFont="1" applyFill="1" applyBorder="1" applyAlignment="1">
      <alignment horizontal="left" vertical="center"/>
    </xf>
    <xf numFmtId="0" fontId="10" fillId="7" borderId="21" xfId="1" applyFont="1" applyFill="1" applyBorder="1" applyAlignment="1">
      <alignment horizontal="center" vertical="center" textRotation="90"/>
    </xf>
    <xf numFmtId="0" fontId="9" fillId="0" borderId="11" xfId="1" applyFont="1" applyBorder="1" applyAlignment="1">
      <alignment horizontal="justify" vertical="center" wrapText="1"/>
    </xf>
    <xf numFmtId="0" fontId="9" fillId="0" borderId="12" xfId="1" applyFont="1" applyBorder="1" applyAlignment="1">
      <alignment horizontal="justify" vertical="center" wrapText="1"/>
    </xf>
    <xf numFmtId="0" fontId="9" fillId="0" borderId="48" xfId="1" applyFont="1" applyBorder="1" applyAlignment="1">
      <alignment horizontal="justify" vertical="center" wrapText="1"/>
    </xf>
    <xf numFmtId="0" fontId="9" fillId="0" borderId="49" xfId="1" applyFont="1" applyBorder="1" applyAlignment="1">
      <alignment horizontal="justify" vertical="center" wrapText="1"/>
    </xf>
    <xf numFmtId="0" fontId="8" fillId="7" borderId="5" xfId="1" applyFont="1" applyFill="1" applyBorder="1" applyAlignment="1">
      <alignment horizontal="center" vertical="center"/>
    </xf>
    <xf numFmtId="0" fontId="8" fillId="7" borderId="6" xfId="1" applyFont="1" applyFill="1" applyBorder="1" applyAlignment="1">
      <alignment horizontal="center" vertical="center"/>
    </xf>
    <xf numFmtId="0" fontId="8" fillId="7" borderId="7" xfId="1" applyFont="1" applyFill="1" applyBorder="1" applyAlignment="1">
      <alignment horizontal="center" vertical="center"/>
    </xf>
    <xf numFmtId="0" fontId="12" fillId="7" borderId="48" xfId="1" applyFont="1" applyFill="1" applyBorder="1" applyAlignment="1">
      <alignment horizontal="left" vertical="center"/>
    </xf>
    <xf numFmtId="0" fontId="12" fillId="7" borderId="49" xfId="1" applyFont="1" applyFill="1" applyBorder="1" applyAlignment="1">
      <alignment horizontal="left" vertical="center"/>
    </xf>
    <xf numFmtId="0" fontId="13" fillId="7" borderId="49" xfId="1" applyFont="1" applyFill="1" applyBorder="1" applyAlignment="1">
      <alignment horizontal="center" vertical="center"/>
    </xf>
    <xf numFmtId="0" fontId="13" fillId="7" borderId="50" xfId="1" applyFont="1" applyFill="1" applyBorder="1" applyAlignment="1">
      <alignment horizontal="center" vertical="center"/>
    </xf>
    <xf numFmtId="17" fontId="9" fillId="0" borderId="43" xfId="1" applyNumberFormat="1" applyFont="1" applyBorder="1" applyAlignment="1">
      <alignment horizontal="center" vertical="center" wrapText="1"/>
    </xf>
    <xf numFmtId="0" fontId="0" fillId="0" borderId="45" xfId="0" applyBorder="1" applyAlignment="1">
      <alignment horizontal="center" vertical="center" wrapText="1"/>
    </xf>
    <xf numFmtId="17" fontId="9" fillId="0" borderId="12" xfId="1" applyNumberFormat="1" applyFont="1" applyBorder="1" applyAlignment="1">
      <alignment horizontal="center" vertical="center" wrapText="1"/>
    </xf>
    <xf numFmtId="0" fontId="0" fillId="0" borderId="13" xfId="0" applyBorder="1" applyAlignment="1">
      <alignment horizontal="center" vertical="center"/>
    </xf>
    <xf numFmtId="0" fontId="9" fillId="0" borderId="51" xfId="1" applyFont="1" applyBorder="1" applyAlignment="1">
      <alignment horizontal="justify" vertical="center" wrapText="1"/>
    </xf>
    <xf numFmtId="0" fontId="9" fillId="0" borderId="52" xfId="1" applyFont="1" applyBorder="1" applyAlignment="1">
      <alignment horizontal="justify" vertical="center" wrapText="1"/>
    </xf>
    <xf numFmtId="0" fontId="9" fillId="0" borderId="53" xfId="1" applyFont="1" applyBorder="1" applyAlignment="1">
      <alignment horizontal="justify" vertical="center" wrapText="1"/>
    </xf>
    <xf numFmtId="0" fontId="9" fillId="0" borderId="46" xfId="1" applyFont="1" applyBorder="1" applyAlignment="1">
      <alignment horizontal="justify" vertical="top" wrapText="1"/>
    </xf>
    <xf numFmtId="0" fontId="9" fillId="0" borderId="44" xfId="1" applyFont="1" applyBorder="1" applyAlignment="1">
      <alignment horizontal="justify" vertical="top" wrapText="1"/>
    </xf>
    <xf numFmtId="0" fontId="9" fillId="0" borderId="47" xfId="1" applyFont="1" applyBorder="1" applyAlignment="1">
      <alignment horizontal="justify" vertical="top" wrapText="1"/>
    </xf>
  </cellXfs>
  <cellStyles count="2">
    <cellStyle name="Normal" xfId="0" builtinId="0"/>
    <cellStyle name="Normal 2" xfId="1"/>
  </cellStyles>
  <dxfs count="15">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'01'!$A$16</c:f>
              <c:strCache>
                <c:ptCount val="1"/>
                <c:pt idx="0">
                  <c:v>META  AÑO 2018</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'01'!$C$16:$N$16</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3000-40D1-AF9E-F61E9F1C5284}"/>
            </c:ext>
          </c:extLst>
        </c:ser>
        <c:ser>
          <c:idx val="1"/>
          <c:order val="1"/>
          <c:tx>
            <c:strRef>
              <c:f>'01'!$A$17</c:f>
              <c:strCache>
                <c:ptCount val="1"/>
                <c:pt idx="0">
                  <c:v>RESULTADOS DE LA VIGENCIA</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'01'!$C$17:$N$17</c:f>
              <c:numCache>
                <c:formatCode>0.0%</c:formatCode>
                <c:ptCount val="12"/>
                <c:pt idx="0">
                  <c:v>1</c:v>
                </c:pt>
                <c:pt idx="1">
                  <c:v>1</c:v>
                </c:pt>
                <c:pt idx="2">
                  <c:v>1</c:v>
                </c:pt>
                <c:pt idx="3">
                  <c:v>1</c:v>
                </c:pt>
                <c:pt idx="4">
                  <c:v>1</c:v>
                </c:pt>
                <c:pt idx="5">
                  <c:v>1</c:v>
                </c:pt>
                <c:pt idx="6">
                  <c:v>1</c:v>
                </c:pt>
                <c:pt idx="7">
                  <c:v>1</c:v>
                </c:pt>
                <c:pt idx="8">
                  <c:v>1</c:v>
                </c:pt>
                <c:pt idx="9">
                  <c:v>1</c:v>
                </c:pt>
                <c:pt idx="10">
                  <c:v>0</c:v>
                </c:pt>
                <c:pt idx="11">
                  <c:v>0</c:v>
                </c:pt>
              </c:numCache>
            </c:numRef>
          </c:val>
          <c:smooth val="0"/>
          <c:extLst xmlns:c16r2="http://schemas.microsoft.com/office/drawing/2015/06/chart">
            <c:ext xmlns:c16="http://schemas.microsoft.com/office/drawing/2014/chart" uri="{C3380CC4-5D6E-409C-BE32-E72D297353CC}">
              <c16:uniqueId val="{00000001-3000-40D1-AF9E-F61E9F1C5284}"/>
            </c:ext>
          </c:extLst>
        </c:ser>
        <c:dLbls>
          <c:showLegendKey val="0"/>
          <c:showVal val="0"/>
          <c:showCatName val="0"/>
          <c:showSerName val="0"/>
          <c:showPercent val="0"/>
          <c:showBubbleSize val="0"/>
        </c:dLbls>
        <c:marker val="1"/>
        <c:smooth val="0"/>
        <c:axId val="210681856"/>
        <c:axId val="210683392"/>
      </c:lineChart>
      <c:catAx>
        <c:axId val="210681856"/>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210683392"/>
        <c:crosses val="autoZero"/>
        <c:auto val="1"/>
        <c:lblAlgn val="ctr"/>
        <c:lblOffset val="100"/>
        <c:noMultiLvlLbl val="0"/>
      </c:catAx>
      <c:valAx>
        <c:axId val="210683392"/>
        <c:scaling>
          <c:orientation val="minMax"/>
        </c:scaling>
        <c:delete val="0"/>
        <c:axPos val="l"/>
        <c:majorGridlines/>
        <c:numFmt formatCode="0%" sourceLinked="1"/>
        <c:majorTickMark val="out"/>
        <c:minorTickMark val="none"/>
        <c:tickLblPos val="nextTo"/>
        <c:crossAx val="210681856"/>
        <c:crosses val="autoZero"/>
        <c:crossBetween val="between"/>
      </c:valAx>
    </c:plotArea>
    <c:legend>
      <c:legendPos val="r"/>
      <c:overlay val="0"/>
    </c:legend>
    <c:plotVisOnly val="1"/>
    <c:dispBlanksAs val="gap"/>
    <c:showDLblsOverMax val="0"/>
  </c:chart>
  <c:printSettings>
    <c:headerFooter/>
    <c:pageMargins b="0.75000000000001465" l="0.70000000000000062" r="0.70000000000000062" t="0.75000000000001465"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'02'!$A$16</c:f>
              <c:strCache>
                <c:ptCount val="1"/>
                <c:pt idx="0">
                  <c:v>META  AÑO 2018</c:v>
                </c:pt>
              </c:strCache>
            </c:strRef>
          </c:tx>
          <c:marker>
            <c:symbol val="none"/>
          </c:marker>
          <c:cat>
            <c:strRef>
              <c:f>'02'!$C$14:$N$14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'02'!$C$16:$N$16</c:f>
              <c:numCache>
                <c:formatCode>0%</c:formatCode>
                <c:ptCount val="12"/>
                <c:pt idx="0">
                  <c:v>0.15</c:v>
                </c:pt>
                <c:pt idx="1">
                  <c:v>0.15</c:v>
                </c:pt>
                <c:pt idx="2">
                  <c:v>0.15</c:v>
                </c:pt>
                <c:pt idx="3">
                  <c:v>0.15</c:v>
                </c:pt>
                <c:pt idx="4">
                  <c:v>0.15</c:v>
                </c:pt>
                <c:pt idx="5">
                  <c:v>0.15</c:v>
                </c:pt>
                <c:pt idx="6">
                  <c:v>0.15</c:v>
                </c:pt>
                <c:pt idx="7">
                  <c:v>0.15</c:v>
                </c:pt>
                <c:pt idx="8">
                  <c:v>0.15</c:v>
                </c:pt>
                <c:pt idx="9">
                  <c:v>0.15</c:v>
                </c:pt>
                <c:pt idx="10">
                  <c:v>0.15</c:v>
                </c:pt>
                <c:pt idx="11">
                  <c:v>0.15</c:v>
                </c:pt>
              </c:numCache>
            </c:numRef>
          </c:val>
          <c:smooth val="0"/>
          <c:extLst xmlns:c16r2="http://schemas.microsoft.com/office/drawing/2015/06/chart">
            <c:ext xmlns:c16="http://schemas.microsoft.com/office/drawing/2014/chart" uri="{C3380CC4-5D6E-409C-BE32-E72D297353CC}">
              <c16:uniqueId val="{00000000-DD7B-448B-9441-CD86F79E069F}"/>
            </c:ext>
          </c:extLst>
        </c:ser>
        <c:ser>
          <c:idx val="1"/>
          <c:order val="1"/>
          <c:tx>
            <c:strRef>
              <c:f>'02'!$A$17</c:f>
              <c:strCache>
                <c:ptCount val="1"/>
                <c:pt idx="0">
                  <c:v>RESULTADOS DE LA VIGENCIA</c:v>
                </c:pt>
              </c:strCache>
            </c:strRef>
          </c:tx>
          <c:marker>
            <c:symbol val="none"/>
          </c:marker>
          <c:cat>
            <c:strRef>
              <c:f>'02'!$C$14:$N$14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'02'!$C$17:$N$17</c:f>
              <c:numCache>
                <c:formatCode>0.0%</c:formatCode>
                <c:ptCount val="12"/>
                <c:pt idx="0">
                  <c:v>0.1275063032777044</c:v>
                </c:pt>
                <c:pt idx="1">
                  <c:v>0.13967287348245305</c:v>
                </c:pt>
                <c:pt idx="2">
                  <c:v>0.12836026963372046</c:v>
                </c:pt>
                <c:pt idx="3">
                  <c:v>0.11968242682782321</c:v>
                </c:pt>
                <c:pt idx="4">
                  <c:v>9.9439386107908229E-2</c:v>
                </c:pt>
                <c:pt idx="5">
                  <c:v>0.10339746213671715</c:v>
                </c:pt>
                <c:pt idx="6">
                  <c:v>0.10027369992535456</c:v>
                </c:pt>
                <c:pt idx="7">
                  <c:v>9.5488536445065331E-2</c:v>
                </c:pt>
                <c:pt idx="8">
                  <c:v>0.16330500232567974</c:v>
                </c:pt>
                <c:pt idx="9">
                  <c:v>0.15612382234185734</c:v>
                </c:pt>
                <c:pt idx="10">
                  <c:v>0</c:v>
                </c:pt>
                <c:pt idx="11">
                  <c:v>0</c:v>
                </c:pt>
              </c:numCache>
            </c:numRef>
          </c:val>
          <c:smooth val="0"/>
          <c:extLst xmlns:c16r2="http://schemas.microsoft.com/office/drawing/2015/06/chart">
            <c:ext xmlns:c16="http://schemas.microsoft.com/office/drawing/2014/chart" uri="{C3380CC4-5D6E-409C-BE32-E72D297353CC}">
              <c16:uniqueId val="{00000001-DD7B-448B-9441-CD86F79E069F}"/>
            </c:ext>
          </c:extLst>
        </c:ser>
        <c:dLbls>
          <c:showLegendKey val="0"/>
          <c:showVal val="0"/>
          <c:showCatName val="0"/>
          <c:showSerName val="0"/>
          <c:showPercent val="0"/>
          <c:showBubbleSize val="0"/>
        </c:dLbls>
        <c:marker val="1"/>
        <c:smooth val="0"/>
        <c:axId val="139811840"/>
        <c:axId val="139813632"/>
      </c:lineChart>
      <c:catAx>
        <c:axId val="139811840"/>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139813632"/>
        <c:crosses val="autoZero"/>
        <c:auto val="1"/>
        <c:lblAlgn val="ctr"/>
        <c:lblOffset val="100"/>
        <c:noMultiLvlLbl val="0"/>
      </c:catAx>
      <c:valAx>
        <c:axId val="139813632"/>
        <c:scaling>
          <c:orientation val="minMax"/>
        </c:scaling>
        <c:delete val="0"/>
        <c:axPos val="l"/>
        <c:majorGridlines/>
        <c:numFmt formatCode="0%" sourceLinked="1"/>
        <c:majorTickMark val="out"/>
        <c:minorTickMark val="none"/>
        <c:tickLblPos val="nextTo"/>
        <c:crossAx val="139811840"/>
        <c:crosses val="autoZero"/>
        <c:crossBetween val="between"/>
      </c:valAx>
    </c:plotArea>
    <c:legend>
      <c:legendPos val="r"/>
      <c:overlay val="0"/>
    </c:legend>
    <c:plotVisOnly val="1"/>
    <c:dispBlanksAs val="gap"/>
    <c:showDLblsOverMax val="0"/>
  </c:chart>
  <c:printSettings>
    <c:headerFooter/>
    <c:pageMargins b="0.75000000000001465" l="0.70000000000000062" r="0.70000000000000062" t="0.75000000000001465"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'03'!$A$16</c:f>
              <c:strCache>
                <c:ptCount val="1"/>
                <c:pt idx="0">
                  <c:v>META  AÑO 2018</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'03'!$C$16:$N$16</c:f>
              <c:numCache>
                <c:formatCode>0.0%</c:formatCode>
                <c:ptCount val="12"/>
                <c:pt idx="0">
                  <c:v>0.4</c:v>
                </c:pt>
                <c:pt idx="1">
                  <c:v>0.4</c:v>
                </c:pt>
                <c:pt idx="2">
                  <c:v>0.4</c:v>
                </c:pt>
                <c:pt idx="3">
                  <c:v>0.4</c:v>
                </c:pt>
                <c:pt idx="4">
                  <c:v>0.4</c:v>
                </c:pt>
                <c:pt idx="5">
                  <c:v>0.4</c:v>
                </c:pt>
                <c:pt idx="6">
                  <c:v>0.4</c:v>
                </c:pt>
                <c:pt idx="7">
                  <c:v>0.4</c:v>
                </c:pt>
                <c:pt idx="8">
                  <c:v>0.4</c:v>
                </c:pt>
                <c:pt idx="9">
                  <c:v>0.4</c:v>
                </c:pt>
                <c:pt idx="10">
                  <c:v>0.4</c:v>
                </c:pt>
                <c:pt idx="11">
                  <c:v>0.4</c:v>
                </c:pt>
              </c:numCache>
            </c:numRef>
          </c:val>
          <c:smooth val="0"/>
          <c:extLst xmlns:c16r2="http://schemas.microsoft.com/office/drawing/2015/06/chart">
            <c:ext xmlns:c16="http://schemas.microsoft.com/office/drawing/2014/chart" uri="{C3380CC4-5D6E-409C-BE32-E72D297353CC}">
              <c16:uniqueId val="{00000000-B755-4BA3-AF54-58D0A8A84B1B}"/>
            </c:ext>
          </c:extLst>
        </c:ser>
        <c:ser>
          <c:idx val="1"/>
          <c:order val="1"/>
          <c:tx>
            <c:strRef>
              <c:f>'03'!$A$17</c:f>
              <c:strCache>
                <c:ptCount val="1"/>
                <c:pt idx="0">
                  <c:v>RESULTADOS DE LA VIGENCIA</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'03'!$C$17:$N$17</c:f>
              <c:numCache>
                <c:formatCode>0.0%</c:formatCode>
                <c:ptCount val="12"/>
                <c:pt idx="0">
                  <c:v>0.78238480771520424</c:v>
                </c:pt>
                <c:pt idx="1">
                  <c:v>0.78889780869978887</c:v>
                </c:pt>
                <c:pt idx="2">
                  <c:v>0.79066780821917804</c:v>
                </c:pt>
                <c:pt idx="3">
                  <c:v>0.80007927312641014</c:v>
                </c:pt>
                <c:pt idx="4">
                  <c:v>0</c:v>
                </c:pt>
                <c:pt idx="5">
                  <c:v>0.80937638213180008</c:v>
                </c:pt>
                <c:pt idx="6">
                  <c:v>0.80961634904714141</c:v>
                </c:pt>
                <c:pt idx="7">
                  <c:v>0</c:v>
                </c:pt>
                <c:pt idx="8">
                  <c:v>0.77364130434782608</c:v>
                </c:pt>
                <c:pt idx="9">
                  <c:v>0.77871669556991963</c:v>
                </c:pt>
                <c:pt idx="10">
                  <c:v>0</c:v>
                </c:pt>
                <c:pt idx="11">
                  <c:v>0</c:v>
                </c:pt>
              </c:numCache>
            </c:numRef>
          </c:val>
          <c:smooth val="0"/>
          <c:extLst xmlns:c16r2="http://schemas.microsoft.com/office/drawing/2015/06/chart">
            <c:ext xmlns:c16="http://schemas.microsoft.com/office/drawing/2014/chart" uri="{C3380CC4-5D6E-409C-BE32-E72D297353CC}">
              <c16:uniqueId val="{00000001-B755-4BA3-AF54-58D0A8A84B1B}"/>
            </c:ext>
          </c:extLst>
        </c:ser>
        <c:dLbls>
          <c:showLegendKey val="0"/>
          <c:showVal val="0"/>
          <c:showCatName val="0"/>
          <c:showSerName val="0"/>
          <c:showPercent val="0"/>
          <c:showBubbleSize val="0"/>
        </c:dLbls>
        <c:marker val="1"/>
        <c:smooth val="0"/>
        <c:axId val="210282752"/>
        <c:axId val="218259456"/>
      </c:lineChart>
      <c:catAx>
        <c:axId val="210282752"/>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218259456"/>
        <c:crosses val="autoZero"/>
        <c:auto val="1"/>
        <c:lblAlgn val="ctr"/>
        <c:lblOffset val="100"/>
        <c:noMultiLvlLbl val="0"/>
      </c:catAx>
      <c:valAx>
        <c:axId val="218259456"/>
        <c:scaling>
          <c:orientation val="minMax"/>
        </c:scaling>
        <c:delete val="0"/>
        <c:axPos val="l"/>
        <c:majorGridlines/>
        <c:numFmt formatCode="0.0%" sourceLinked="1"/>
        <c:majorTickMark val="out"/>
        <c:minorTickMark val="none"/>
        <c:tickLblPos val="nextTo"/>
        <c:crossAx val="210282752"/>
        <c:crosses val="autoZero"/>
        <c:crossBetween val="between"/>
      </c:valAx>
    </c:plotArea>
    <c:legend>
      <c:legendPos val="r"/>
      <c:overlay val="0"/>
    </c:legend>
    <c:plotVisOnly val="1"/>
    <c:dispBlanksAs val="gap"/>
    <c:showDLblsOverMax val="0"/>
  </c:chart>
  <c:printSettings>
    <c:headerFooter/>
    <c:pageMargins b="0.75000000000001465" l="0.70000000000000062" r="0.70000000000000062" t="0.75000000000001465"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'04'!$A$16</c:f>
              <c:strCache>
                <c:ptCount val="1"/>
                <c:pt idx="0">
                  <c:v>META  AÑO 2018</c:v>
                </c:pt>
              </c:strCache>
            </c:strRef>
          </c:tx>
          <c:marker>
            <c:symbol val="none"/>
          </c:marker>
          <c:cat>
            <c:strRef>
              <c:f>'04'!$C$14:$N$14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'04'!$C$16:$N$16</c:f>
              <c:numCache>
                <c:formatCode>0.0%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D88F-41C4-A146-6FEA39D2ECCF}"/>
            </c:ext>
          </c:extLst>
        </c:ser>
        <c:ser>
          <c:idx val="1"/>
          <c:order val="1"/>
          <c:tx>
            <c:strRef>
              <c:f>'04'!$A$17</c:f>
              <c:strCache>
                <c:ptCount val="1"/>
                <c:pt idx="0">
                  <c:v>RESULTADOS DE LA VIGENCIA</c:v>
                </c:pt>
              </c:strCache>
            </c:strRef>
          </c:tx>
          <c:marker>
            <c:symbol val="none"/>
          </c:marker>
          <c:cat>
            <c:strRef>
              <c:f>'04'!$C$14:$N$14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'04'!$C$17:$N$17</c:f>
              <c:numCache>
                <c:formatCode>0.00%</c:formatCode>
                <c:ptCount val="12"/>
                <c:pt idx="0">
                  <c:v>1.368421052631579</c:v>
                </c:pt>
                <c:pt idx="1">
                  <c:v>1.4752028403905537</c:v>
                </c:pt>
                <c:pt idx="2">
                  <c:v>1.0868596881959911</c:v>
                </c:pt>
                <c:pt idx="3">
                  <c:v>1.0327552986512525</c:v>
                </c:pt>
                <c:pt idx="4">
                  <c:v>1.6627358490566038</c:v>
                </c:pt>
                <c:pt idx="5">
                  <c:v>1.0045924225028702</c:v>
                </c:pt>
                <c:pt idx="6">
                  <c:v>1.0054844606946984</c:v>
                </c:pt>
                <c:pt idx="7">
                  <c:v>1.7929037371212582</c:v>
                </c:pt>
                <c:pt idx="8">
                  <c:v>1</c:v>
                </c:pt>
                <c:pt idx="9">
                  <c:v>0.51241785852338617</c:v>
                </c:pt>
                <c:pt idx="10">
                  <c:v>0</c:v>
                </c:pt>
                <c:pt idx="11">
                  <c:v>0</c:v>
                </c:pt>
              </c:numCache>
            </c:numRef>
          </c:val>
          <c:smooth val="0"/>
          <c:extLst xmlns:c16r2="http://schemas.microsoft.com/office/drawing/2015/06/chart">
            <c:ext xmlns:c16="http://schemas.microsoft.com/office/drawing/2014/chart" uri="{C3380CC4-5D6E-409C-BE32-E72D297353CC}">
              <c16:uniqueId val="{00000001-D88F-41C4-A146-6FEA39D2ECCF}"/>
            </c:ext>
          </c:extLst>
        </c:ser>
        <c:dLbls>
          <c:showLegendKey val="0"/>
          <c:showVal val="0"/>
          <c:showCatName val="0"/>
          <c:showSerName val="0"/>
          <c:showPercent val="0"/>
          <c:showBubbleSize val="0"/>
        </c:dLbls>
        <c:marker val="1"/>
        <c:smooth val="0"/>
        <c:axId val="139700096"/>
        <c:axId val="139701632"/>
      </c:lineChart>
      <c:catAx>
        <c:axId val="139700096"/>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139701632"/>
        <c:crosses val="autoZero"/>
        <c:auto val="1"/>
        <c:lblAlgn val="ctr"/>
        <c:lblOffset val="100"/>
        <c:noMultiLvlLbl val="0"/>
      </c:catAx>
      <c:valAx>
        <c:axId val="139701632"/>
        <c:scaling>
          <c:orientation val="minMax"/>
        </c:scaling>
        <c:delete val="0"/>
        <c:axPos val="l"/>
        <c:majorGridlines/>
        <c:numFmt formatCode="0.0%" sourceLinked="1"/>
        <c:majorTickMark val="out"/>
        <c:minorTickMark val="none"/>
        <c:tickLblPos val="nextTo"/>
        <c:crossAx val="139700096"/>
        <c:crosses val="autoZero"/>
        <c:crossBetween val="between"/>
      </c:valAx>
    </c:plotArea>
    <c:legend>
      <c:legendPos val="r"/>
      <c:overlay val="0"/>
    </c:legend>
    <c:plotVisOnly val="1"/>
    <c:dispBlanksAs val="gap"/>
    <c:showDLblsOverMax val="0"/>
  </c:chart>
  <c:printSettings>
    <c:headerFooter/>
    <c:pageMargins b="0.75000000000001465" l="0.70000000000000062" r="0.70000000000000062" t="0.75000000000001465"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'05'!$A$16</c:f>
              <c:strCache>
                <c:ptCount val="1"/>
                <c:pt idx="0">
                  <c:v>META  AÑO 2018</c:v>
                </c:pt>
              </c:strCache>
            </c:strRef>
          </c:tx>
          <c:marker>
            <c:symbol val="none"/>
          </c:marker>
          <c:cat>
            <c:strRef>
              <c:f>'05'!$C$14:$N$14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'05'!$C$16:$N$16</c:f>
              <c:numCache>
                <c:formatCode>0.00%</c:formatCode>
                <c:ptCount val="12"/>
                <c:pt idx="0">
                  <c:v>0.8</c:v>
                </c:pt>
                <c:pt idx="1">
                  <c:v>0.8</c:v>
                </c:pt>
                <c:pt idx="2">
                  <c:v>0.8</c:v>
                </c:pt>
                <c:pt idx="3">
                  <c:v>0.8</c:v>
                </c:pt>
                <c:pt idx="4">
                  <c:v>0.8</c:v>
                </c:pt>
                <c:pt idx="5">
                  <c:v>0.8</c:v>
                </c:pt>
                <c:pt idx="6">
                  <c:v>0.8</c:v>
                </c:pt>
                <c:pt idx="7">
                  <c:v>0.8</c:v>
                </c:pt>
                <c:pt idx="8">
                  <c:v>0.8</c:v>
                </c:pt>
                <c:pt idx="9">
                  <c:v>0.8</c:v>
                </c:pt>
                <c:pt idx="10">
                  <c:v>0.8</c:v>
                </c:pt>
                <c:pt idx="11">
                  <c:v>0.8</c:v>
                </c:pt>
              </c:numCache>
            </c:numRef>
          </c:val>
          <c:smooth val="0"/>
          <c:extLst xmlns:c16r2="http://schemas.microsoft.com/office/drawing/2015/06/chart">
            <c:ext xmlns:c16="http://schemas.microsoft.com/office/drawing/2014/chart" uri="{C3380CC4-5D6E-409C-BE32-E72D297353CC}">
              <c16:uniqueId val="{00000000-3946-482D-BF16-50575E472F84}"/>
            </c:ext>
          </c:extLst>
        </c:ser>
        <c:ser>
          <c:idx val="1"/>
          <c:order val="1"/>
          <c:tx>
            <c:strRef>
              <c:f>'05'!$A$17</c:f>
              <c:strCache>
                <c:ptCount val="1"/>
                <c:pt idx="0">
                  <c:v>RESULTADOS DE LA VIGENCIA</c:v>
                </c:pt>
              </c:strCache>
            </c:strRef>
          </c:tx>
          <c:marker>
            <c:symbol val="none"/>
          </c:marker>
          <c:cat>
            <c:strRef>
              <c:f>'05'!$C$14:$N$14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'05'!$C$17:$N$17</c:f>
              <c:numCache>
                <c:formatCode>0.00%</c:formatCode>
                <c:ptCount val="12"/>
                <c:pt idx="0">
                  <c:v>0.51065719360568385</c:v>
                </c:pt>
                <c:pt idx="1">
                  <c:v>0.47968397291196391</c:v>
                </c:pt>
                <c:pt idx="2">
                  <c:v>0.86690647482014394</c:v>
                </c:pt>
                <c:pt idx="3">
                  <c:v>0.93877551020408168</c:v>
                </c:pt>
                <c:pt idx="4">
                  <c:v>0.86746987951807231</c:v>
                </c:pt>
                <c:pt idx="5">
                  <c:v>0.82778415614236511</c:v>
                </c:pt>
                <c:pt idx="6">
                  <c:v>1.0053016453382084</c:v>
                </c:pt>
                <c:pt idx="7">
                  <c:v>0.63763440860215059</c:v>
                </c:pt>
                <c:pt idx="8">
                  <c:v>0.29939686369119423</c:v>
                </c:pt>
                <c:pt idx="9">
                  <c:v>0.33993591610836005</c:v>
                </c:pt>
                <c:pt idx="10">
                  <c:v>0</c:v>
                </c:pt>
                <c:pt idx="11">
                  <c:v>0</c:v>
                </c:pt>
              </c:numCache>
            </c:numRef>
          </c:val>
          <c:smooth val="0"/>
          <c:extLst xmlns:c16r2="http://schemas.microsoft.com/office/drawing/2015/06/chart">
            <c:ext xmlns:c16="http://schemas.microsoft.com/office/drawing/2014/chart" uri="{C3380CC4-5D6E-409C-BE32-E72D297353CC}">
              <c16:uniqueId val="{00000001-3946-482D-BF16-50575E472F84}"/>
            </c:ext>
          </c:extLst>
        </c:ser>
        <c:dLbls>
          <c:showLegendKey val="0"/>
          <c:showVal val="0"/>
          <c:showCatName val="0"/>
          <c:showSerName val="0"/>
          <c:showPercent val="0"/>
          <c:showBubbleSize val="0"/>
        </c:dLbls>
        <c:marker val="1"/>
        <c:smooth val="0"/>
        <c:axId val="218284800"/>
        <c:axId val="218286336"/>
      </c:lineChart>
      <c:catAx>
        <c:axId val="218284800"/>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218286336"/>
        <c:crosses val="autoZero"/>
        <c:auto val="1"/>
        <c:lblAlgn val="ctr"/>
        <c:lblOffset val="100"/>
        <c:noMultiLvlLbl val="0"/>
      </c:catAx>
      <c:valAx>
        <c:axId val="218286336"/>
        <c:scaling>
          <c:orientation val="minMax"/>
        </c:scaling>
        <c:delete val="0"/>
        <c:axPos val="l"/>
        <c:majorGridlines/>
        <c:numFmt formatCode="0.00%" sourceLinked="1"/>
        <c:majorTickMark val="out"/>
        <c:minorTickMark val="none"/>
        <c:tickLblPos val="nextTo"/>
        <c:crossAx val="218284800"/>
        <c:crosses val="autoZero"/>
        <c:crossBetween val="between"/>
      </c:valAx>
    </c:plotArea>
    <c:legend>
      <c:legendPos val="r"/>
      <c:overlay val="0"/>
    </c:legend>
    <c:plotVisOnly val="1"/>
    <c:dispBlanksAs val="gap"/>
    <c:showDLblsOverMax val="0"/>
  </c:chart>
  <c:printSettings>
    <c:headerFooter/>
    <c:pageMargins b="0.75000000000001465" l="0.70000000000000062" r="0.70000000000000062" t="0.75000000000001465" header="0.30000000000000032" footer="0.30000000000000032"/>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800100</xdr:colOff>
          <xdr:row>0</xdr:row>
          <xdr:rowOff>57150</xdr:rowOff>
        </xdr:from>
        <xdr:to>
          <xdr:col>2</xdr:col>
          <xdr:colOff>495300</xdr:colOff>
          <xdr:row>1</xdr:row>
          <xdr:rowOff>114300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6146" name="Object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9218" name="Object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a16="http://schemas.microsoft.com/office/drawing/2014/main" xmlns=""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14337" name="Object 1" hidden="1">
              <a:extLst>
                <a:ext uri="{63B3BB69-23CF-44E3-9099-C40C66FF867C}">
                  <a14:compatExt spid="_x0000_s14337"/>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a16="http://schemas.microsoft.com/office/drawing/2014/main" xmlns=""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15361" name="Object 1"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9"/>
  <sheetViews>
    <sheetView tabSelected="1" zoomScaleNormal="100" workbookViewId="0">
      <pane ySplit="5" topLeftCell="A6" activePane="bottomLeft" state="frozen"/>
      <selection activeCell="F1" sqref="F1"/>
      <selection pane="bottomLeft" activeCell="Y5" sqref="Y5"/>
    </sheetView>
  </sheetViews>
  <sheetFormatPr baseColWidth="10" defaultRowHeight="15" x14ac:dyDescent="0.25"/>
  <cols>
    <col min="1" max="1" width="5.85546875" style="2" customWidth="1"/>
    <col min="2" max="2" width="19" customWidth="1"/>
    <col min="3" max="3" width="43" customWidth="1"/>
    <col min="4" max="4" width="16.7109375" customWidth="1"/>
    <col min="5" max="5" width="4.5703125" customWidth="1"/>
    <col min="6" max="6" width="4.5703125" style="2" customWidth="1"/>
    <col min="7" max="7" width="8.7109375" customWidth="1"/>
    <col min="8" max="8" width="9.5703125" customWidth="1"/>
    <col min="9" max="9" width="10.5703125" customWidth="1"/>
    <col min="10" max="10" width="3.140625" customWidth="1"/>
    <col min="11" max="11" width="3" style="2" customWidth="1"/>
    <col min="12" max="12" width="4" style="2" customWidth="1"/>
    <col min="13" max="22" width="4.28515625" customWidth="1"/>
    <col min="23" max="23" width="3.28515625" bestFit="1" customWidth="1"/>
    <col min="24" max="24" width="4.28515625" customWidth="1"/>
    <col min="26" max="26" width="11.42578125" hidden="1" customWidth="1"/>
    <col min="27" max="28" width="0" hidden="1" customWidth="1"/>
    <col min="29" max="30" width="11.42578125" customWidth="1"/>
  </cols>
  <sheetData>
    <row r="1" spans="1:31" s="2" customFormat="1" ht="20.25" customHeight="1" thickTop="1" x14ac:dyDescent="0.25">
      <c r="A1" s="82"/>
      <c r="B1" s="83"/>
      <c r="C1" s="84"/>
      <c r="D1" s="76" t="s">
        <v>46</v>
      </c>
      <c r="E1" s="77"/>
      <c r="F1" s="77"/>
      <c r="G1" s="77"/>
      <c r="H1" s="77"/>
      <c r="I1" s="77"/>
      <c r="J1" s="77"/>
      <c r="K1" s="77"/>
      <c r="L1" s="77"/>
      <c r="M1" s="77"/>
      <c r="N1" s="77"/>
      <c r="O1" s="77"/>
      <c r="P1" s="77"/>
      <c r="Q1" s="77"/>
      <c r="R1" s="77"/>
      <c r="S1" s="77"/>
      <c r="T1" s="77"/>
      <c r="U1" s="77"/>
      <c r="V1" s="77"/>
      <c r="W1" s="77"/>
      <c r="X1" s="78"/>
    </row>
    <row r="2" spans="1:31" s="2" customFormat="1" ht="12.75" customHeight="1" thickBot="1" x14ac:dyDescent="0.3">
      <c r="A2" s="85"/>
      <c r="B2" s="86"/>
      <c r="C2" s="87"/>
      <c r="D2" s="79" t="s">
        <v>63</v>
      </c>
      <c r="E2" s="80"/>
      <c r="F2" s="80"/>
      <c r="G2" s="80"/>
      <c r="H2" s="80"/>
      <c r="I2" s="80"/>
      <c r="J2" s="80"/>
      <c r="K2" s="80"/>
      <c r="L2" s="80"/>
      <c r="M2" s="80"/>
      <c r="N2" s="80"/>
      <c r="O2" s="80"/>
      <c r="P2" s="80"/>
      <c r="Q2" s="80"/>
      <c r="R2" s="80"/>
      <c r="S2" s="80"/>
      <c r="T2" s="80"/>
      <c r="U2" s="80"/>
      <c r="V2" s="80"/>
      <c r="W2" s="80"/>
      <c r="X2" s="81"/>
    </row>
    <row r="3" spans="1:31" s="2" customFormat="1" ht="18" customHeight="1" thickTop="1" thickBot="1" x14ac:dyDescent="0.3">
      <c r="A3" s="93" t="s">
        <v>47</v>
      </c>
      <c r="B3" s="94"/>
      <c r="C3" s="94"/>
      <c r="D3" s="94"/>
      <c r="E3" s="94"/>
      <c r="F3" s="94"/>
      <c r="G3" s="94"/>
      <c r="H3" s="94"/>
      <c r="I3" s="94"/>
      <c r="J3" s="95" t="s">
        <v>133</v>
      </c>
      <c r="K3" s="95"/>
      <c r="L3" s="95"/>
      <c r="M3" s="95"/>
      <c r="N3" s="95"/>
      <c r="O3" s="95"/>
      <c r="P3" s="95"/>
      <c r="Q3" s="95"/>
      <c r="R3" s="95"/>
      <c r="S3" s="95"/>
      <c r="T3" s="95"/>
      <c r="U3" s="95"/>
      <c r="V3" s="95"/>
      <c r="W3" s="95"/>
      <c r="X3" s="96"/>
    </row>
    <row r="4" spans="1:31" s="2" customFormat="1" ht="30.75" customHeight="1" thickTop="1" thickBot="1" x14ac:dyDescent="0.3">
      <c r="A4" s="88" t="s">
        <v>1</v>
      </c>
      <c r="B4" s="88"/>
      <c r="C4" s="88" t="s">
        <v>2</v>
      </c>
      <c r="D4" s="88" t="s">
        <v>5</v>
      </c>
      <c r="E4" s="91" t="s">
        <v>40</v>
      </c>
      <c r="F4" s="91" t="s">
        <v>62</v>
      </c>
      <c r="G4" s="88" t="s">
        <v>6</v>
      </c>
      <c r="H4" s="88"/>
      <c r="I4" s="88"/>
      <c r="J4" s="89" t="s">
        <v>39</v>
      </c>
      <c r="K4" s="89" t="s">
        <v>136</v>
      </c>
      <c r="L4" s="90" t="s">
        <v>137</v>
      </c>
      <c r="M4" s="90"/>
      <c r="N4" s="90"/>
      <c r="O4" s="90"/>
      <c r="P4" s="90"/>
      <c r="Q4" s="90"/>
      <c r="R4" s="90"/>
      <c r="S4" s="90"/>
      <c r="T4" s="90"/>
      <c r="U4" s="90"/>
      <c r="V4" s="90"/>
      <c r="W4" s="90"/>
      <c r="X4" s="90"/>
    </row>
    <row r="5" spans="1:31" s="1" customFormat="1" ht="31.5" customHeight="1" thickTop="1" thickBot="1" x14ac:dyDescent="0.25">
      <c r="A5" s="88"/>
      <c r="B5" s="88"/>
      <c r="C5" s="88"/>
      <c r="D5" s="88"/>
      <c r="E5" s="92"/>
      <c r="F5" s="92"/>
      <c r="G5" s="25" t="s">
        <v>7</v>
      </c>
      <c r="H5" s="26" t="s">
        <v>57</v>
      </c>
      <c r="I5" s="27" t="s">
        <v>58</v>
      </c>
      <c r="J5" s="89"/>
      <c r="K5" s="89"/>
      <c r="L5" s="24" t="s">
        <v>50</v>
      </c>
      <c r="M5" s="24" t="s">
        <v>8</v>
      </c>
      <c r="N5" s="24" t="s">
        <v>9</v>
      </c>
      <c r="O5" s="24" t="s">
        <v>10</v>
      </c>
      <c r="P5" s="24" t="s">
        <v>11</v>
      </c>
      <c r="Q5" s="24" t="s">
        <v>12</v>
      </c>
      <c r="R5" s="24" t="s">
        <v>13</v>
      </c>
      <c r="S5" s="24" t="s">
        <v>14</v>
      </c>
      <c r="T5" s="24" t="s">
        <v>15</v>
      </c>
      <c r="U5" s="24" t="s">
        <v>16</v>
      </c>
      <c r="V5" s="24" t="s">
        <v>17</v>
      </c>
      <c r="W5" s="24" t="s">
        <v>18</v>
      </c>
      <c r="X5" s="24" t="s">
        <v>19</v>
      </c>
      <c r="AE5" s="58"/>
    </row>
    <row r="6" spans="1:31" s="1" customFormat="1" ht="56.25" customHeight="1" thickTop="1" thickBot="1" x14ac:dyDescent="0.25">
      <c r="A6" s="36" t="s">
        <v>41</v>
      </c>
      <c r="B6" s="37" t="s">
        <v>91</v>
      </c>
      <c r="C6" s="35" t="s">
        <v>115</v>
      </c>
      <c r="D6" s="55" t="s">
        <v>99</v>
      </c>
      <c r="E6" s="23" t="s">
        <v>4</v>
      </c>
      <c r="F6" s="40" t="s">
        <v>76</v>
      </c>
      <c r="G6" s="41" t="s">
        <v>119</v>
      </c>
      <c r="H6" s="41" t="s">
        <v>120</v>
      </c>
      <c r="I6" s="41" t="s">
        <v>121</v>
      </c>
      <c r="J6" s="60">
        <v>1</v>
      </c>
      <c r="K6" s="60">
        <v>1</v>
      </c>
      <c r="L6" s="52">
        <f>'01'!$O$17</f>
        <v>1</v>
      </c>
      <c r="M6" s="52">
        <f>'01'!$C$17</f>
        <v>1</v>
      </c>
      <c r="N6" s="52">
        <f>'01'!$D$17</f>
        <v>1</v>
      </c>
      <c r="O6" s="52">
        <f>'01'!$E$17</f>
        <v>1</v>
      </c>
      <c r="P6" s="52">
        <f>'01'!$F$17</f>
        <v>1</v>
      </c>
      <c r="Q6" s="52">
        <f>'01'!$G$17</f>
        <v>1</v>
      </c>
      <c r="R6" s="52">
        <f>'01'!$H$17</f>
        <v>1</v>
      </c>
      <c r="S6" s="52">
        <f>'01'!$I$17</f>
        <v>1</v>
      </c>
      <c r="T6" s="52">
        <f>'01'!$J$17</f>
        <v>1</v>
      </c>
      <c r="U6" s="52">
        <f>'01'!$K$17</f>
        <v>1</v>
      </c>
      <c r="V6" s="52">
        <f>'01'!$L$17</f>
        <v>1</v>
      </c>
      <c r="W6" s="52" t="str">
        <f>'01'!$M$17</f>
        <v>-</v>
      </c>
      <c r="X6" s="52" t="str">
        <f>'01'!$N$17</f>
        <v>-</v>
      </c>
      <c r="AE6" s="58"/>
    </row>
    <row r="7" spans="1:31" s="1" customFormat="1" ht="69.75" customHeight="1" thickTop="1" thickBot="1" x14ac:dyDescent="0.25">
      <c r="A7" s="36" t="s">
        <v>42</v>
      </c>
      <c r="B7" s="37" t="s">
        <v>92</v>
      </c>
      <c r="C7" s="42" t="s">
        <v>116</v>
      </c>
      <c r="D7" s="56" t="s">
        <v>94</v>
      </c>
      <c r="E7" s="23" t="s">
        <v>4</v>
      </c>
      <c r="F7" s="40" t="s">
        <v>76</v>
      </c>
      <c r="G7" s="41" t="s">
        <v>122</v>
      </c>
      <c r="H7" s="41" t="s">
        <v>104</v>
      </c>
      <c r="I7" s="41" t="s">
        <v>107</v>
      </c>
      <c r="J7" s="60">
        <v>0.11</v>
      </c>
      <c r="K7" s="60">
        <v>0.15</v>
      </c>
      <c r="L7" s="52">
        <f>'02'!$O$17</f>
        <v>0.12306023762343941</v>
      </c>
      <c r="M7" s="52">
        <f>'02'!$C$17</f>
        <v>0.1275063032777044</v>
      </c>
      <c r="N7" s="52">
        <f>'02'!$D$17</f>
        <v>0.13967287348245305</v>
      </c>
      <c r="O7" s="52">
        <f>'02'!$E$17</f>
        <v>0.12836026963372046</v>
      </c>
      <c r="P7" s="52">
        <f>'02'!$F$17</f>
        <v>0.11968242682782321</v>
      </c>
      <c r="Q7" s="52">
        <f>'02'!$G$17</f>
        <v>9.9439386107908229E-2</v>
      </c>
      <c r="R7" s="52">
        <f>'02'!$H$17</f>
        <v>0.10339746213671715</v>
      </c>
      <c r="S7" s="52">
        <f>'02'!$I$17</f>
        <v>0.10027369992535456</v>
      </c>
      <c r="T7" s="52">
        <f>'02'!$J$17</f>
        <v>9.5488536445065331E-2</v>
      </c>
      <c r="U7" s="52">
        <f>'02'!$K$17</f>
        <v>0.16330500232567974</v>
      </c>
      <c r="V7" s="52">
        <f>'02'!$L$17</f>
        <v>0.15612382234185734</v>
      </c>
      <c r="W7" s="52" t="str">
        <f>'02'!$M$17</f>
        <v>-</v>
      </c>
      <c r="X7" s="52" t="str">
        <f>'02'!$N$17</f>
        <v>-</v>
      </c>
      <c r="Y7" s="43"/>
      <c r="AA7" s="50"/>
    </row>
    <row r="8" spans="1:31" s="1" customFormat="1" ht="84.75" customHeight="1" thickTop="1" thickBot="1" x14ac:dyDescent="0.25">
      <c r="A8" s="36" t="s">
        <v>43</v>
      </c>
      <c r="B8" s="37" t="s">
        <v>93</v>
      </c>
      <c r="C8" s="35" t="s">
        <v>114</v>
      </c>
      <c r="D8" s="56" t="s">
        <v>95</v>
      </c>
      <c r="E8" s="23" t="s">
        <v>4</v>
      </c>
      <c r="F8" s="40" t="s">
        <v>76</v>
      </c>
      <c r="G8" s="41" t="s">
        <v>98</v>
      </c>
      <c r="H8" s="41" t="s">
        <v>97</v>
      </c>
      <c r="I8" s="41" t="s">
        <v>96</v>
      </c>
      <c r="J8" s="60">
        <v>0.38</v>
      </c>
      <c r="K8" s="60">
        <v>0.4</v>
      </c>
      <c r="L8" s="52" t="str">
        <f>'03'!$O$17</f>
        <v>-</v>
      </c>
      <c r="M8" s="52">
        <f>'03'!$C$17</f>
        <v>0.78238480771520424</v>
      </c>
      <c r="N8" s="52">
        <f>'03'!$D$17</f>
        <v>0.78889780869978887</v>
      </c>
      <c r="O8" s="52">
        <f>'03'!$E$17</f>
        <v>0.79066780821917804</v>
      </c>
      <c r="P8" s="52">
        <f>'03'!$F$17</f>
        <v>0.80007927312641014</v>
      </c>
      <c r="Q8" s="52" t="str">
        <f>'03'!$G$17</f>
        <v>-</v>
      </c>
      <c r="R8" s="52">
        <f>'03'!$H$17</f>
        <v>0.80937638213180008</v>
      </c>
      <c r="S8" s="52">
        <f>'03'!$I$17</f>
        <v>0.80961634904714141</v>
      </c>
      <c r="T8" s="52" t="str">
        <f>'03'!$J$17</f>
        <v>-</v>
      </c>
      <c r="U8" s="52">
        <f>'03'!$K$17</f>
        <v>0.77364130434782608</v>
      </c>
      <c r="V8" s="52">
        <f>'03'!$L$17</f>
        <v>0.77871669556991963</v>
      </c>
      <c r="W8" s="52" t="str">
        <f>'03'!$M$17</f>
        <v>-</v>
      </c>
      <c r="X8" s="52" t="str">
        <f>'03'!$N$17</f>
        <v>-</v>
      </c>
      <c r="Y8" s="53"/>
      <c r="Z8" s="50"/>
      <c r="AA8" s="50"/>
      <c r="AE8" s="57"/>
    </row>
    <row r="9" spans="1:31" s="1" customFormat="1" ht="60" customHeight="1" thickTop="1" thickBot="1" x14ac:dyDescent="0.25">
      <c r="A9" s="36" t="s">
        <v>44</v>
      </c>
      <c r="B9" s="37" t="s">
        <v>108</v>
      </c>
      <c r="C9" s="35" t="s">
        <v>118</v>
      </c>
      <c r="D9" s="55" t="s">
        <v>110</v>
      </c>
      <c r="E9" s="23" t="s">
        <v>4</v>
      </c>
      <c r="F9" s="40" t="s">
        <v>76</v>
      </c>
      <c r="G9" s="41" t="s">
        <v>129</v>
      </c>
      <c r="H9" s="41" t="s">
        <v>128</v>
      </c>
      <c r="I9" s="41" t="s">
        <v>130</v>
      </c>
      <c r="J9" s="60">
        <v>0.88</v>
      </c>
      <c r="K9" s="60">
        <v>1</v>
      </c>
      <c r="L9" s="52">
        <f>'04'!$O$17</f>
        <v>1.0559795741096576</v>
      </c>
      <c r="M9" s="52">
        <f>'04'!$C$17</f>
        <v>1.368421052631579</v>
      </c>
      <c r="N9" s="52">
        <f>'04'!$D$17</f>
        <v>1.4752028403905537</v>
      </c>
      <c r="O9" s="52">
        <f>'04'!$E$17</f>
        <v>1.0868596881959911</v>
      </c>
      <c r="P9" s="52">
        <f>'04'!$F$17</f>
        <v>1.0327552986512525</v>
      </c>
      <c r="Q9" s="52">
        <f>'04'!$G$17</f>
        <v>1.6627358490566038</v>
      </c>
      <c r="R9" s="52">
        <f>'04'!$H$17</f>
        <v>1.0045924225028702</v>
      </c>
      <c r="S9" s="52">
        <f>'04'!$I$17</f>
        <v>1.0054844606946984</v>
      </c>
      <c r="T9" s="52">
        <f>'04'!$J$17</f>
        <v>1.7929037371212582</v>
      </c>
      <c r="U9" s="52">
        <f>'04'!$K$17</f>
        <v>1</v>
      </c>
      <c r="V9" s="52">
        <f>'04'!$L$17</f>
        <v>0.51241785852338617</v>
      </c>
      <c r="W9" s="52" t="str">
        <f>'04'!$M$17</f>
        <v>-</v>
      </c>
      <c r="X9" s="52" t="str">
        <f>'04'!$N$17</f>
        <v>-</v>
      </c>
      <c r="Y9" s="53"/>
      <c r="Z9" s="50"/>
      <c r="AA9" s="50"/>
    </row>
    <row r="10" spans="1:31" s="1" customFormat="1" ht="61.5" customHeight="1" thickTop="1" thickBot="1" x14ac:dyDescent="0.25">
      <c r="A10" s="36" t="s">
        <v>45</v>
      </c>
      <c r="B10" s="37" t="s">
        <v>109</v>
      </c>
      <c r="C10" s="35" t="s">
        <v>117</v>
      </c>
      <c r="D10" s="55" t="s">
        <v>126</v>
      </c>
      <c r="E10" s="23" t="s">
        <v>4</v>
      </c>
      <c r="F10" s="40" t="s">
        <v>76</v>
      </c>
      <c r="G10" s="41" t="s">
        <v>123</v>
      </c>
      <c r="H10" s="41" t="s">
        <v>124</v>
      </c>
      <c r="I10" s="41" t="s">
        <v>125</v>
      </c>
      <c r="J10" s="60">
        <v>0.76</v>
      </c>
      <c r="K10" s="60">
        <v>0.8</v>
      </c>
      <c r="L10" s="52">
        <f>'05'!$O$17</f>
        <v>0.52231288146482491</v>
      </c>
      <c r="M10" s="52">
        <f>'05'!$C$17</f>
        <v>0.51065719360568385</v>
      </c>
      <c r="N10" s="52">
        <f>'05'!$D$17</f>
        <v>0.47968397291196391</v>
      </c>
      <c r="O10" s="52">
        <f>'05'!$E$17</f>
        <v>0.86690647482014394</v>
      </c>
      <c r="P10" s="52">
        <f>'05'!$F$17</f>
        <v>0.93877551020408168</v>
      </c>
      <c r="Q10" s="52">
        <f>'05'!$G$17</f>
        <v>0.86746987951807231</v>
      </c>
      <c r="R10" s="52">
        <f>'05'!$H$17</f>
        <v>0.82778415614236511</v>
      </c>
      <c r="S10" s="52">
        <f>'05'!$I$17</f>
        <v>1.0053016453382084</v>
      </c>
      <c r="T10" s="52">
        <f>'05'!$J$17</f>
        <v>0.63763440860215059</v>
      </c>
      <c r="U10" s="52">
        <f>'05'!$K$17</f>
        <v>0.29939686369119423</v>
      </c>
      <c r="V10" s="52">
        <f>'05'!$L$17</f>
        <v>0.33993591610836005</v>
      </c>
      <c r="W10" s="52" t="str">
        <f>'05'!$M$17</f>
        <v>-</v>
      </c>
      <c r="X10" s="52" t="str">
        <f>'05'!$N$17</f>
        <v>-</v>
      </c>
      <c r="Y10" s="53"/>
      <c r="Z10" s="50"/>
      <c r="AA10" s="50"/>
    </row>
    <row r="11" spans="1:31" ht="8.25" customHeight="1" thickTop="1" x14ac:dyDescent="0.25">
      <c r="A11" s="75"/>
      <c r="B11" s="75"/>
      <c r="C11" s="75"/>
      <c r="D11" s="75"/>
      <c r="E11" s="75"/>
      <c r="F11" s="75"/>
      <c r="G11" s="75"/>
      <c r="H11" s="75"/>
      <c r="I11" s="75"/>
      <c r="J11" s="75"/>
      <c r="K11" s="75"/>
      <c r="L11" s="75"/>
      <c r="M11" s="75"/>
      <c r="N11" s="75"/>
      <c r="O11" s="75"/>
      <c r="P11" s="75"/>
      <c r="Q11" s="75"/>
      <c r="R11" s="75"/>
      <c r="S11" s="75"/>
      <c r="T11" s="75"/>
      <c r="U11" s="75"/>
      <c r="V11" s="75"/>
      <c r="W11" s="75"/>
      <c r="X11" s="75"/>
    </row>
    <row r="13" spans="1:31" x14ac:dyDescent="0.25">
      <c r="Z13" s="39" t="s">
        <v>64</v>
      </c>
    </row>
    <row r="14" spans="1:31" x14ac:dyDescent="0.25">
      <c r="Z14" s="39" t="s">
        <v>65</v>
      </c>
    </row>
    <row r="15" spans="1:31" x14ac:dyDescent="0.25">
      <c r="C15" s="2"/>
      <c r="Z15" s="39" t="s">
        <v>66</v>
      </c>
    </row>
    <row r="16" spans="1:31" x14ac:dyDescent="0.25">
      <c r="C16" s="2"/>
      <c r="Z16" s="39" t="s">
        <v>67</v>
      </c>
    </row>
    <row r="17" spans="3:26" x14ac:dyDescent="0.25">
      <c r="C17" s="2"/>
      <c r="Z17" s="39" t="s">
        <v>68</v>
      </c>
    </row>
    <row r="18" spans="3:26" x14ac:dyDescent="0.25">
      <c r="C18" s="2"/>
      <c r="Z18" s="39" t="s">
        <v>69</v>
      </c>
    </row>
    <row r="19" spans="3:26" x14ac:dyDescent="0.25">
      <c r="C19" s="2"/>
      <c r="Z19" s="39" t="s">
        <v>70</v>
      </c>
    </row>
    <row r="20" spans="3:26" x14ac:dyDescent="0.25">
      <c r="C20" s="2"/>
      <c r="Z20" s="39" t="s">
        <v>71</v>
      </c>
    </row>
    <row r="21" spans="3:26" x14ac:dyDescent="0.25">
      <c r="Z21" s="39" t="s">
        <v>72</v>
      </c>
    </row>
    <row r="22" spans="3:26" x14ac:dyDescent="0.25">
      <c r="Z22" s="39" t="s">
        <v>73</v>
      </c>
    </row>
    <row r="23" spans="3:26" x14ac:dyDescent="0.25">
      <c r="Z23" s="39" t="s">
        <v>131</v>
      </c>
    </row>
    <row r="24" spans="3:26" s="2" customFormat="1" x14ac:dyDescent="0.25">
      <c r="Z24" s="39" t="s">
        <v>132</v>
      </c>
    </row>
    <row r="25" spans="3:26" s="2" customFormat="1" x14ac:dyDescent="0.25">
      <c r="Z25" s="39" t="s">
        <v>133</v>
      </c>
    </row>
    <row r="26" spans="3:26" s="2" customFormat="1" x14ac:dyDescent="0.25">
      <c r="Z26" s="39" t="s">
        <v>134</v>
      </c>
    </row>
    <row r="27" spans="3:26" x14ac:dyDescent="0.25">
      <c r="Z27" s="39" t="s">
        <v>74</v>
      </c>
    </row>
    <row r="28" spans="3:26" x14ac:dyDescent="0.25">
      <c r="Z28" s="39" t="s">
        <v>75</v>
      </c>
    </row>
    <row r="30" spans="3:26" x14ac:dyDescent="0.25">
      <c r="Z30" s="39" t="s">
        <v>76</v>
      </c>
    </row>
    <row r="31" spans="3:26" x14ac:dyDescent="0.25">
      <c r="Z31" s="39" t="s">
        <v>52</v>
      </c>
    </row>
    <row r="32" spans="3:26" x14ac:dyDescent="0.25">
      <c r="Z32" s="39" t="s">
        <v>53</v>
      </c>
    </row>
    <row r="34" spans="26:26" x14ac:dyDescent="0.25">
      <c r="Z34" s="38" t="s">
        <v>4</v>
      </c>
    </row>
    <row r="35" spans="26:26" x14ac:dyDescent="0.25">
      <c r="Z35" s="38" t="s">
        <v>59</v>
      </c>
    </row>
    <row r="36" spans="26:26" x14ac:dyDescent="0.25">
      <c r="Z36" s="38" t="s">
        <v>49</v>
      </c>
    </row>
    <row r="37" spans="26:26" x14ac:dyDescent="0.25">
      <c r="Z37" s="38" t="s">
        <v>60</v>
      </c>
    </row>
    <row r="38" spans="26:26" x14ac:dyDescent="0.25">
      <c r="Z38" s="38" t="s">
        <v>61</v>
      </c>
    </row>
    <row r="39" spans="26:26" x14ac:dyDescent="0.25">
      <c r="Z39" s="38" t="s">
        <v>48</v>
      </c>
    </row>
  </sheetData>
  <sheetProtection algorithmName="SHA-512" hashValue="uZ1lSQcTDmAwyTvpy4TIAteIcnAea6g5ABg5I3Z47+BzXt5MRBXdOs2TXq+wKISit6UPxttQBl3JY5OMtDP+MA==" saltValue="kpKBy6azKDrkmQg8ZQwbCw==" spinCount="100000" sheet="1" objects="1" scenarios="1"/>
  <mergeCells count="15">
    <mergeCell ref="A11:X11"/>
    <mergeCell ref="D1:X1"/>
    <mergeCell ref="D2:X2"/>
    <mergeCell ref="A1:C2"/>
    <mergeCell ref="A4:B5"/>
    <mergeCell ref="J4:J5"/>
    <mergeCell ref="K4:K5"/>
    <mergeCell ref="L4:X4"/>
    <mergeCell ref="C4:C5"/>
    <mergeCell ref="D4:D5"/>
    <mergeCell ref="E4:E5"/>
    <mergeCell ref="G4:I4"/>
    <mergeCell ref="A3:I3"/>
    <mergeCell ref="J3:X3"/>
    <mergeCell ref="F4:F5"/>
  </mergeCells>
  <conditionalFormatting sqref="L6:X6">
    <cfRule type="cellIs" dxfId="14" priority="61" operator="between">
      <formula>1</formula>
      <formula>10000000</formula>
    </cfRule>
    <cfRule type="cellIs" dxfId="13" priority="62" operator="between">
      <formula>0.95</formula>
      <formula>0.9999</formula>
    </cfRule>
    <cfRule type="cellIs" dxfId="12" priority="63" operator="between">
      <formula>0</formula>
      <formula>0.9499</formula>
    </cfRule>
  </conditionalFormatting>
  <conditionalFormatting sqref="L7:X7">
    <cfRule type="cellIs" dxfId="11" priority="55" operator="between">
      <formula>0.0901</formula>
      <formula>100000000</formula>
    </cfRule>
    <cfRule type="cellIs" dxfId="10" priority="56" operator="between">
      <formula>0.07</formula>
      <formula>0.09</formula>
    </cfRule>
    <cfRule type="cellIs" dxfId="9" priority="57" operator="lessThan">
      <formula>0.07</formula>
    </cfRule>
  </conditionalFormatting>
  <conditionalFormatting sqref="L8:X8">
    <cfRule type="cellIs" dxfId="8" priority="52" operator="between">
      <formula>0.4901</formula>
      <formula>100000000</formula>
    </cfRule>
    <cfRule type="cellIs" dxfId="7" priority="53" operator="between">
      <formula>0.41</formula>
      <formula>0.49</formula>
    </cfRule>
    <cfRule type="cellIs" dxfId="6" priority="54" operator="lessThan">
      <formula>0.41</formula>
    </cfRule>
  </conditionalFormatting>
  <conditionalFormatting sqref="L10:X10">
    <cfRule type="cellIs" dxfId="5" priority="22" operator="between">
      <formula>0.91</formula>
      <formula>1000000</formula>
    </cfRule>
    <cfRule type="cellIs" dxfId="4" priority="23" operator="between">
      <formula>0.85</formula>
      <formula>0.9099</formula>
    </cfRule>
    <cfRule type="cellIs" dxfId="3" priority="24" operator="between">
      <formula>0</formula>
      <formula>0.8499</formula>
    </cfRule>
  </conditionalFormatting>
  <conditionalFormatting sqref="L9:X9">
    <cfRule type="cellIs" dxfId="2" priority="13" operator="between">
      <formula>0</formula>
      <formula>0.7099</formula>
    </cfRule>
    <cfRule type="cellIs" dxfId="1" priority="14" operator="between">
      <formula>0.71</formula>
      <formula>0.8199</formula>
    </cfRule>
    <cfRule type="cellIs" dxfId="0" priority="15" operator="between">
      <formula>0.82</formula>
      <formula>10000000</formula>
    </cfRule>
  </conditionalFormatting>
  <dataValidations count="3">
    <dataValidation type="list" allowBlank="1" showInputMessage="1" showErrorMessage="1" sqref="J3:X3">
      <formula1>$Z$13:$Z$28</formula1>
    </dataValidation>
    <dataValidation type="list" allowBlank="1" showInputMessage="1" showErrorMessage="1" sqref="E6:E10">
      <formula1>$Z$34:$Z$39</formula1>
    </dataValidation>
    <dataValidation type="list" allowBlank="1" showInputMessage="1" showErrorMessage="1" sqref="F6:F10">
      <formula1>$Z$30:$Z$32</formula1>
    </dataValidation>
  </dataValidations>
  <pageMargins left="0.17" right="0.17" top="0.19685039370078741" bottom="0.19685039370078741" header="0.31496062992125984" footer="0.11811023622047245"/>
  <pageSetup scale="75" orientation="landscape" horizontalDpi="4294967294" verticalDpi="4294967294" r:id="rId1"/>
  <headerFooter>
    <oddFooter>&amp;R&amp;8Diseñado por: Wilson Andrade González</oddFooter>
  </headerFooter>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1</xdr:col>
                <xdr:colOff>800100</xdr:colOff>
                <xdr:row>0</xdr:row>
                <xdr:rowOff>57150</xdr:rowOff>
              </from>
              <to>
                <xdr:col>2</xdr:col>
                <xdr:colOff>495300</xdr:colOff>
                <xdr:row>1</xdr:row>
                <xdr:rowOff>114300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topLeftCell="A4" zoomScaleNormal="100" zoomScaleSheetLayoutView="72" workbookViewId="0">
      <selection activeCell="A34" sqref="A34:M34"/>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170"/>
      <c r="B1" s="171"/>
      <c r="C1" s="172"/>
      <c r="D1" s="176" t="s">
        <v>20</v>
      </c>
      <c r="E1" s="176"/>
      <c r="F1" s="176"/>
      <c r="G1" s="176"/>
      <c r="H1" s="176"/>
      <c r="I1" s="176"/>
      <c r="J1" s="176"/>
      <c r="K1" s="176"/>
      <c r="L1" s="176"/>
      <c r="M1" s="176"/>
      <c r="N1" s="176"/>
      <c r="O1" s="177"/>
    </row>
    <row r="2" spans="1:24" ht="15.75" customHeight="1" thickBot="1" x14ac:dyDescent="0.3">
      <c r="A2" s="173"/>
      <c r="B2" s="174"/>
      <c r="C2" s="175"/>
      <c r="D2" s="178" t="s">
        <v>63</v>
      </c>
      <c r="E2" s="178"/>
      <c r="F2" s="178"/>
      <c r="G2" s="178"/>
      <c r="H2" s="178"/>
      <c r="I2" s="178"/>
      <c r="J2" s="178"/>
      <c r="K2" s="178"/>
      <c r="L2" s="178"/>
      <c r="M2" s="178"/>
      <c r="N2" s="178"/>
      <c r="O2" s="179"/>
    </row>
    <row r="3" spans="1:24" ht="13.5" customHeight="1" x14ac:dyDescent="0.25">
      <c r="A3" s="186" t="s">
        <v>0</v>
      </c>
      <c r="B3" s="187"/>
      <c r="C3" s="187"/>
      <c r="D3" s="187"/>
      <c r="E3" s="187"/>
      <c r="F3" s="187" t="str">
        <f>'SET-GF Tesorería'!J3</f>
        <v>GESTIÓN FINANCIERA -TESORERIA</v>
      </c>
      <c r="G3" s="187"/>
      <c r="H3" s="187"/>
      <c r="I3" s="187"/>
      <c r="J3" s="187"/>
      <c r="K3" s="187"/>
      <c r="L3" s="187"/>
      <c r="M3" s="187"/>
      <c r="N3" s="187"/>
      <c r="O3" s="188"/>
    </row>
    <row r="4" spans="1:24" ht="15.75" customHeight="1" x14ac:dyDescent="0.25">
      <c r="A4" s="184" t="s">
        <v>1</v>
      </c>
      <c r="B4" s="185"/>
      <c r="C4" s="185"/>
      <c r="D4" s="185"/>
      <c r="E4" s="185"/>
      <c r="F4" s="189" t="str">
        <f>'SET-GF Tesorería'!$B6</f>
        <v>% De Cumplimiento  de Cuentas  Bancarias Conciliadas</v>
      </c>
      <c r="G4" s="189"/>
      <c r="H4" s="189"/>
      <c r="I4" s="189"/>
      <c r="J4" s="189"/>
      <c r="K4" s="189"/>
      <c r="L4" s="189"/>
      <c r="M4" s="189"/>
      <c r="N4" s="189"/>
      <c r="O4" s="190"/>
    </row>
    <row r="5" spans="1:24" ht="15.75" customHeight="1" x14ac:dyDescent="0.25">
      <c r="A5" s="184" t="s">
        <v>51</v>
      </c>
      <c r="B5" s="185"/>
      <c r="C5" s="185"/>
      <c r="D5" s="185"/>
      <c r="E5" s="185"/>
      <c r="F5" s="191" t="str">
        <f>'SET-GF Tesorería'!F6</f>
        <v xml:space="preserve">Eficiencia </v>
      </c>
      <c r="G5" s="192"/>
      <c r="H5" s="192"/>
      <c r="I5" s="192"/>
      <c r="J5" s="192"/>
      <c r="K5" s="192"/>
      <c r="L5" s="192"/>
      <c r="M5" s="192"/>
      <c r="N5" s="192"/>
      <c r="O5" s="193"/>
    </row>
    <row r="6" spans="1:24" ht="17.25" customHeight="1" thickBot="1" x14ac:dyDescent="0.3">
      <c r="A6" s="180" t="s">
        <v>21</v>
      </c>
      <c r="B6" s="181"/>
      <c r="C6" s="181"/>
      <c r="D6" s="181"/>
      <c r="E6" s="181"/>
      <c r="F6" s="22" t="s">
        <v>90</v>
      </c>
      <c r="G6" s="182" t="str">
        <f>'SET-GF Tesorería'!A6</f>
        <v>IN01</v>
      </c>
      <c r="H6" s="182"/>
      <c r="I6" s="182"/>
      <c r="J6" s="182"/>
      <c r="K6" s="182"/>
      <c r="L6" s="182"/>
      <c r="M6" s="182"/>
      <c r="N6" s="182"/>
      <c r="O6" s="183"/>
    </row>
    <row r="7" spans="1:24" ht="12.75" customHeight="1" x14ac:dyDescent="0.25">
      <c r="A7" s="160" t="s">
        <v>22</v>
      </c>
      <c r="B7" s="161"/>
      <c r="C7" s="161"/>
      <c r="D7" s="161"/>
      <c r="E7" s="110" t="s">
        <v>23</v>
      </c>
      <c r="F7" s="110" t="s">
        <v>24</v>
      </c>
      <c r="G7" s="110"/>
      <c r="H7" s="110" t="s">
        <v>25</v>
      </c>
      <c r="I7" s="110" t="s">
        <v>26</v>
      </c>
      <c r="J7" s="110" t="s">
        <v>27</v>
      </c>
      <c r="K7" s="110"/>
      <c r="L7" s="158" t="s">
        <v>28</v>
      </c>
      <c r="M7" s="158"/>
      <c r="N7" s="158"/>
      <c r="O7" s="159"/>
    </row>
    <row r="8" spans="1:24" ht="46.5" customHeight="1" x14ac:dyDescent="0.25">
      <c r="A8" s="162"/>
      <c r="B8" s="156"/>
      <c r="C8" s="156"/>
      <c r="D8" s="156"/>
      <c r="E8" s="111"/>
      <c r="F8" s="111"/>
      <c r="G8" s="111"/>
      <c r="H8" s="111"/>
      <c r="I8" s="111"/>
      <c r="J8" s="111"/>
      <c r="K8" s="111"/>
      <c r="L8" s="156" t="s">
        <v>29</v>
      </c>
      <c r="M8" s="156"/>
      <c r="N8" s="156" t="s">
        <v>30</v>
      </c>
      <c r="O8" s="157"/>
    </row>
    <row r="9" spans="1:24" ht="57" customHeight="1" thickBot="1" x14ac:dyDescent="0.3">
      <c r="A9" s="168" t="str">
        <f>'SET-GF Tesorería'!$C6</f>
        <v>Mantener el 100% de las cuentas bancarias de la entidad debidamente conciliadas, indicador de estricto cumplimiento para las tesorerias.</v>
      </c>
      <c r="B9" s="169"/>
      <c r="C9" s="169"/>
      <c r="D9" s="169"/>
      <c r="E9" s="15" t="s">
        <v>35</v>
      </c>
      <c r="F9" s="169" t="str">
        <f>'SET-GF Tesorería'!$D6</f>
        <v>Total Cuentas  Bancarias conciliadas / Total Cuentas Bancarias Constituidas</v>
      </c>
      <c r="G9" s="169"/>
      <c r="H9" s="13">
        <f>$O16</f>
        <v>1</v>
      </c>
      <c r="I9" s="29" t="str">
        <f>'SET-GF Tesorería'!$E6</f>
        <v>Mensual</v>
      </c>
      <c r="J9" s="121" t="s">
        <v>87</v>
      </c>
      <c r="K9" s="122"/>
      <c r="L9" s="122"/>
      <c r="M9" s="122"/>
      <c r="N9" s="122"/>
      <c r="O9" s="123"/>
    </row>
    <row r="10" spans="1:24" ht="13.5" customHeight="1" x14ac:dyDescent="0.25">
      <c r="A10" s="124" t="s">
        <v>38</v>
      </c>
      <c r="B10" s="125"/>
      <c r="C10" s="125"/>
      <c r="D10" s="125"/>
      <c r="E10" s="125"/>
      <c r="F10" s="125"/>
      <c r="G10" s="125"/>
      <c r="H10" s="125"/>
      <c r="I10" s="125"/>
      <c r="J10" s="125"/>
      <c r="K10" s="125"/>
      <c r="L10" s="125"/>
      <c r="M10" s="125"/>
      <c r="N10" s="125"/>
      <c r="O10" s="126"/>
    </row>
    <row r="11" spans="1:24" ht="21.75" customHeight="1" thickBot="1" x14ac:dyDescent="0.3">
      <c r="A11" s="127"/>
      <c r="B11" s="128"/>
      <c r="C11" s="128"/>
      <c r="D11" s="128"/>
      <c r="E11" s="128"/>
      <c r="F11" s="128"/>
      <c r="G11" s="128"/>
      <c r="H11" s="128"/>
      <c r="I11" s="128"/>
      <c r="J11" s="128"/>
      <c r="K11" s="128"/>
      <c r="L11" s="128"/>
      <c r="M11" s="128"/>
      <c r="N11" s="128"/>
      <c r="O11" s="129"/>
    </row>
    <row r="12" spans="1:24" ht="15" customHeight="1" thickBot="1" x14ac:dyDescent="0.3">
      <c r="A12" s="130" t="s">
        <v>31</v>
      </c>
      <c r="B12" s="131"/>
      <c r="C12" s="131"/>
      <c r="D12" s="131"/>
      <c r="E12" s="131"/>
      <c r="F12" s="131"/>
      <c r="G12" s="131"/>
      <c r="H12" s="131"/>
      <c r="I12" s="131"/>
      <c r="J12" s="131"/>
      <c r="K12" s="131"/>
      <c r="L12" s="131"/>
      <c r="M12" s="131"/>
      <c r="N12" s="131"/>
      <c r="O12" s="132"/>
      <c r="V12" s="8"/>
      <c r="W12" s="28"/>
      <c r="X12" s="28"/>
    </row>
    <row r="13" spans="1:24" ht="16.5" customHeight="1" x14ac:dyDescent="0.25">
      <c r="A13" s="163" t="s">
        <v>139</v>
      </c>
      <c r="B13" s="164"/>
      <c r="C13" s="164"/>
      <c r="D13" s="164"/>
      <c r="E13" s="164"/>
      <c r="F13" s="164"/>
      <c r="G13" s="164"/>
      <c r="H13" s="164"/>
      <c r="I13" s="164"/>
      <c r="J13" s="164"/>
      <c r="K13" s="164"/>
      <c r="L13" s="164"/>
      <c r="M13" s="164"/>
      <c r="N13" s="164"/>
      <c r="O13" s="165"/>
      <c r="V13" s="8"/>
      <c r="W13" s="9"/>
      <c r="X13" s="9"/>
    </row>
    <row r="14" spans="1:24" ht="16.5" customHeight="1" x14ac:dyDescent="0.25">
      <c r="A14" s="166" t="s">
        <v>32</v>
      </c>
      <c r="B14" s="167"/>
      <c r="C14" s="62" t="s">
        <v>8</v>
      </c>
      <c r="D14" s="62" t="s">
        <v>9</v>
      </c>
      <c r="E14" s="62" t="s">
        <v>10</v>
      </c>
      <c r="F14" s="62" t="s">
        <v>11</v>
      </c>
      <c r="G14" s="62" t="s">
        <v>12</v>
      </c>
      <c r="H14" s="62" t="s">
        <v>13</v>
      </c>
      <c r="I14" s="62" t="s">
        <v>14</v>
      </c>
      <c r="J14" s="62" t="s">
        <v>15</v>
      </c>
      <c r="K14" s="62" t="s">
        <v>16</v>
      </c>
      <c r="L14" s="62" t="s">
        <v>17</v>
      </c>
      <c r="M14" s="62" t="s">
        <v>18</v>
      </c>
      <c r="N14" s="62" t="s">
        <v>19</v>
      </c>
      <c r="O14" s="6" t="s">
        <v>33</v>
      </c>
      <c r="V14" s="8"/>
      <c r="W14" s="9"/>
      <c r="X14" s="9"/>
    </row>
    <row r="15" spans="1:24" ht="16.5" customHeight="1" x14ac:dyDescent="0.25">
      <c r="A15" s="133" t="s">
        <v>39</v>
      </c>
      <c r="B15" s="134"/>
      <c r="C15" s="64">
        <f t="shared" ref="C15:N15" si="0">$O$15</f>
        <v>1</v>
      </c>
      <c r="D15" s="64">
        <f t="shared" si="0"/>
        <v>1</v>
      </c>
      <c r="E15" s="64">
        <f t="shared" si="0"/>
        <v>1</v>
      </c>
      <c r="F15" s="64">
        <f t="shared" si="0"/>
        <v>1</v>
      </c>
      <c r="G15" s="64">
        <f t="shared" si="0"/>
        <v>1</v>
      </c>
      <c r="H15" s="64">
        <f t="shared" si="0"/>
        <v>1</v>
      </c>
      <c r="I15" s="64">
        <f t="shared" si="0"/>
        <v>1</v>
      </c>
      <c r="J15" s="64">
        <f t="shared" si="0"/>
        <v>1</v>
      </c>
      <c r="K15" s="64">
        <f t="shared" si="0"/>
        <v>1</v>
      </c>
      <c r="L15" s="64">
        <f t="shared" si="0"/>
        <v>1</v>
      </c>
      <c r="M15" s="64">
        <f t="shared" si="0"/>
        <v>1</v>
      </c>
      <c r="N15" s="64">
        <f t="shared" si="0"/>
        <v>1</v>
      </c>
      <c r="O15" s="65">
        <f>'SET-GF Tesorería'!J6</f>
        <v>1</v>
      </c>
      <c r="V15" s="8"/>
      <c r="W15" s="9"/>
      <c r="X15" s="9"/>
    </row>
    <row r="16" spans="1:24" ht="17.25" customHeight="1" x14ac:dyDescent="0.25">
      <c r="A16" s="133" t="s">
        <v>138</v>
      </c>
      <c r="B16" s="134"/>
      <c r="C16" s="64">
        <f t="shared" ref="C16:N16" si="1">$O$16</f>
        <v>1</v>
      </c>
      <c r="D16" s="64">
        <f t="shared" si="1"/>
        <v>1</v>
      </c>
      <c r="E16" s="64">
        <f t="shared" si="1"/>
        <v>1</v>
      </c>
      <c r="F16" s="64">
        <f t="shared" si="1"/>
        <v>1</v>
      </c>
      <c r="G16" s="64">
        <f t="shared" si="1"/>
        <v>1</v>
      </c>
      <c r="H16" s="64">
        <f t="shared" si="1"/>
        <v>1</v>
      </c>
      <c r="I16" s="64">
        <f t="shared" si="1"/>
        <v>1</v>
      </c>
      <c r="J16" s="64">
        <f t="shared" si="1"/>
        <v>1</v>
      </c>
      <c r="K16" s="64">
        <f t="shared" si="1"/>
        <v>1</v>
      </c>
      <c r="L16" s="64">
        <f t="shared" si="1"/>
        <v>1</v>
      </c>
      <c r="M16" s="64">
        <f t="shared" si="1"/>
        <v>1</v>
      </c>
      <c r="N16" s="64">
        <f t="shared" si="1"/>
        <v>1</v>
      </c>
      <c r="O16" s="65">
        <f>'SET-GF Tesorería'!K6</f>
        <v>1</v>
      </c>
      <c r="V16" s="8"/>
      <c r="W16" s="9"/>
      <c r="X16" s="9"/>
    </row>
    <row r="17" spans="1:24" ht="17.25" customHeight="1" x14ac:dyDescent="0.25">
      <c r="A17" s="137" t="s">
        <v>135</v>
      </c>
      <c r="B17" s="138"/>
      <c r="C17" s="11">
        <f>IF((C19),C18/C19,"-")</f>
        <v>1</v>
      </c>
      <c r="D17" s="11">
        <f>IF((D19),D18/D19,"-")</f>
        <v>1</v>
      </c>
      <c r="E17" s="11">
        <f>IF((E19),E18/E19,"-")</f>
        <v>1</v>
      </c>
      <c r="F17" s="11">
        <f>IF((F19),F18/F19,"-")</f>
        <v>1</v>
      </c>
      <c r="G17" s="11">
        <f t="shared" ref="G17:O17" si="2">IF((G19),G18/G19,"-")</f>
        <v>1</v>
      </c>
      <c r="H17" s="11">
        <f t="shared" si="2"/>
        <v>1</v>
      </c>
      <c r="I17" s="11">
        <f t="shared" si="2"/>
        <v>1</v>
      </c>
      <c r="J17" s="11">
        <f t="shared" si="2"/>
        <v>1</v>
      </c>
      <c r="K17" s="11">
        <f t="shared" si="2"/>
        <v>1</v>
      </c>
      <c r="L17" s="11">
        <f t="shared" si="2"/>
        <v>1</v>
      </c>
      <c r="M17" s="11" t="str">
        <f t="shared" si="2"/>
        <v>-</v>
      </c>
      <c r="N17" s="11" t="str">
        <f t="shared" si="2"/>
        <v>-</v>
      </c>
      <c r="O17" s="12">
        <f t="shared" si="2"/>
        <v>1</v>
      </c>
      <c r="V17" s="8"/>
      <c r="W17" s="9"/>
      <c r="X17" s="9"/>
    </row>
    <row r="18" spans="1:24" ht="22.5" customHeight="1" x14ac:dyDescent="0.25">
      <c r="A18" s="135" t="s">
        <v>37</v>
      </c>
      <c r="B18" s="34" t="s">
        <v>100</v>
      </c>
      <c r="C18" s="32">
        <v>25</v>
      </c>
      <c r="D18" s="32">
        <v>26</v>
      </c>
      <c r="E18" s="32">
        <v>26</v>
      </c>
      <c r="F18" s="32">
        <v>26</v>
      </c>
      <c r="G18" s="32">
        <v>26</v>
      </c>
      <c r="H18" s="32">
        <v>26</v>
      </c>
      <c r="I18" s="32">
        <v>24</v>
      </c>
      <c r="J18" s="32">
        <v>23</v>
      </c>
      <c r="K18" s="32">
        <v>22</v>
      </c>
      <c r="L18" s="32">
        <v>22</v>
      </c>
      <c r="M18" s="32"/>
      <c r="N18" s="32"/>
      <c r="O18" s="33">
        <f>AVERAGE(C18:N18)</f>
        <v>24.6</v>
      </c>
      <c r="V18" s="8"/>
      <c r="W18" s="9"/>
      <c r="X18" s="9"/>
    </row>
    <row r="19" spans="1:24" ht="18" customHeight="1" x14ac:dyDescent="0.25">
      <c r="A19" s="135"/>
      <c r="B19" s="34" t="s">
        <v>101</v>
      </c>
      <c r="C19" s="32">
        <v>25</v>
      </c>
      <c r="D19" s="32">
        <v>26</v>
      </c>
      <c r="E19" s="32">
        <v>26</v>
      </c>
      <c r="F19" s="32">
        <v>26</v>
      </c>
      <c r="G19" s="32">
        <v>26</v>
      </c>
      <c r="H19" s="32">
        <v>26</v>
      </c>
      <c r="I19" s="32">
        <v>24</v>
      </c>
      <c r="J19" s="32">
        <v>23</v>
      </c>
      <c r="K19" s="32">
        <v>22</v>
      </c>
      <c r="L19" s="32">
        <v>22</v>
      </c>
      <c r="M19" s="32"/>
      <c r="N19" s="32"/>
      <c r="O19" s="33">
        <f>AVERAGE(C19:N19)</f>
        <v>24.6</v>
      </c>
      <c r="V19" s="8"/>
      <c r="W19" s="9"/>
      <c r="X19" s="9"/>
    </row>
    <row r="20" spans="1:24" ht="17.25" customHeight="1" x14ac:dyDescent="0.25">
      <c r="A20" s="135"/>
      <c r="B20" s="61"/>
      <c r="C20" s="4"/>
      <c r="D20" s="4"/>
      <c r="E20" s="4"/>
      <c r="F20" s="4"/>
      <c r="G20" s="4"/>
      <c r="H20" s="4"/>
      <c r="I20" s="4"/>
      <c r="J20" s="4"/>
      <c r="K20" s="4"/>
      <c r="L20" s="4"/>
      <c r="M20" s="4"/>
      <c r="N20" s="4"/>
      <c r="O20" s="17"/>
      <c r="V20" s="8"/>
      <c r="W20" s="9"/>
      <c r="X20" s="9"/>
    </row>
    <row r="21" spans="1:24" ht="18" customHeight="1" thickBot="1" x14ac:dyDescent="0.3">
      <c r="A21" s="136"/>
      <c r="B21" s="63" t="s">
        <v>3</v>
      </c>
      <c r="C21" s="5"/>
      <c r="D21" s="5"/>
      <c r="E21" s="5"/>
      <c r="F21" s="5"/>
      <c r="G21" s="5"/>
      <c r="H21" s="5"/>
      <c r="I21" s="5"/>
      <c r="J21" s="5"/>
      <c r="K21" s="5"/>
      <c r="L21" s="5"/>
      <c r="M21" s="5"/>
      <c r="N21" s="5"/>
      <c r="O21" s="18"/>
      <c r="V21" s="8"/>
      <c r="W21" s="9"/>
      <c r="X21" s="9"/>
    </row>
    <row r="22" spans="1:24" ht="14.25" customHeight="1" thickBot="1" x14ac:dyDescent="0.3">
      <c r="A22" s="115" t="s">
        <v>34</v>
      </c>
      <c r="B22" s="116"/>
      <c r="C22" s="117"/>
      <c r="D22" s="112" t="str">
        <f>'SET-GF Tesorería'!$G6</f>
        <v>Igual al 100%</v>
      </c>
      <c r="E22" s="113"/>
      <c r="F22" s="113"/>
      <c r="G22" s="114"/>
      <c r="H22" s="112" t="str">
        <f>'SET-GF Tesorería'!$H6</f>
        <v>Entre 95% y 99%</v>
      </c>
      <c r="I22" s="113"/>
      <c r="J22" s="113"/>
      <c r="K22" s="114"/>
      <c r="L22" s="112" t="str">
        <f>'SET-GF Tesorería'!$I6</f>
        <v>Menor al 95%</v>
      </c>
      <c r="M22" s="146"/>
      <c r="N22" s="146"/>
      <c r="O22" s="147"/>
      <c r="V22" s="8"/>
      <c r="W22" s="9"/>
      <c r="X22" s="9"/>
    </row>
    <row r="23" spans="1:24" ht="33" customHeight="1" thickBot="1" x14ac:dyDescent="0.3">
      <c r="A23" s="118"/>
      <c r="B23" s="119"/>
      <c r="C23" s="119"/>
      <c r="D23" s="120" t="s">
        <v>7</v>
      </c>
      <c r="E23" s="120"/>
      <c r="F23" s="120"/>
      <c r="G23" s="120"/>
      <c r="H23" s="148" t="s">
        <v>57</v>
      </c>
      <c r="I23" s="148"/>
      <c r="J23" s="148"/>
      <c r="K23" s="148"/>
      <c r="L23" s="149" t="s">
        <v>58</v>
      </c>
      <c r="M23" s="149"/>
      <c r="N23" s="149"/>
      <c r="O23" s="150"/>
      <c r="V23" s="8"/>
      <c r="W23" s="9"/>
      <c r="X23" s="9"/>
    </row>
    <row r="24" spans="1:24" ht="15.75" customHeight="1" thickBot="1" x14ac:dyDescent="0.3">
      <c r="A24" s="140" t="s">
        <v>36</v>
      </c>
      <c r="B24" s="141"/>
      <c r="C24" s="141"/>
      <c r="D24" s="141"/>
      <c r="E24" s="141"/>
      <c r="F24" s="141"/>
      <c r="G24" s="141"/>
      <c r="H24" s="141"/>
      <c r="I24" s="141"/>
      <c r="J24" s="141"/>
      <c r="K24" s="141"/>
      <c r="L24" s="141"/>
      <c r="M24" s="141"/>
      <c r="N24" s="141"/>
      <c r="O24" s="142"/>
      <c r="V24" s="8"/>
      <c r="W24" s="9"/>
      <c r="X24" s="9"/>
    </row>
    <row r="25" spans="1:24" ht="264.75" customHeight="1" thickBot="1" x14ac:dyDescent="0.3">
      <c r="A25" s="143"/>
      <c r="B25" s="144"/>
      <c r="C25" s="144"/>
      <c r="D25" s="144"/>
      <c r="E25" s="144"/>
      <c r="F25" s="144"/>
      <c r="G25" s="144"/>
      <c r="H25" s="144"/>
      <c r="I25" s="144"/>
      <c r="J25" s="144"/>
      <c r="K25" s="144"/>
      <c r="L25" s="144"/>
      <c r="M25" s="144"/>
      <c r="N25" s="144"/>
      <c r="O25" s="145"/>
      <c r="V25" s="8"/>
    </row>
    <row r="26" spans="1:24" ht="15" customHeight="1" x14ac:dyDescent="0.25">
      <c r="A26" s="97" t="s">
        <v>54</v>
      </c>
      <c r="B26" s="98"/>
      <c r="C26" s="98"/>
      <c r="D26" s="98"/>
      <c r="E26" s="98"/>
      <c r="F26" s="98"/>
      <c r="G26" s="98"/>
      <c r="H26" s="98"/>
      <c r="I26" s="98"/>
      <c r="J26" s="98"/>
      <c r="K26" s="98"/>
      <c r="L26" s="98"/>
      <c r="M26" s="98"/>
      <c r="N26" s="153" t="s">
        <v>56</v>
      </c>
      <c r="O26" s="154"/>
    </row>
    <row r="27" spans="1:24" ht="26.25" customHeight="1" x14ac:dyDescent="0.25">
      <c r="A27" s="105" t="s">
        <v>140</v>
      </c>
      <c r="B27" s="106"/>
      <c r="C27" s="106"/>
      <c r="D27" s="106"/>
      <c r="E27" s="106"/>
      <c r="F27" s="106"/>
      <c r="G27" s="106"/>
      <c r="H27" s="106"/>
      <c r="I27" s="106"/>
      <c r="J27" s="106"/>
      <c r="K27" s="106"/>
      <c r="L27" s="106"/>
      <c r="M27" s="107"/>
      <c r="N27" s="99">
        <v>43101</v>
      </c>
      <c r="O27" s="100"/>
    </row>
    <row r="28" spans="1:24" ht="24" customHeight="1" x14ac:dyDescent="0.25">
      <c r="A28" s="101" t="s">
        <v>141</v>
      </c>
      <c r="B28" s="102"/>
      <c r="C28" s="102"/>
      <c r="D28" s="102"/>
      <c r="E28" s="102"/>
      <c r="F28" s="102"/>
      <c r="G28" s="102"/>
      <c r="H28" s="102"/>
      <c r="I28" s="102"/>
      <c r="J28" s="102"/>
      <c r="K28" s="102"/>
      <c r="L28" s="102"/>
      <c r="M28" s="102"/>
      <c r="N28" s="99">
        <v>43132</v>
      </c>
      <c r="O28" s="100"/>
    </row>
    <row r="29" spans="1:24" ht="23.25" customHeight="1" x14ac:dyDescent="0.25">
      <c r="A29" s="101" t="s">
        <v>142</v>
      </c>
      <c r="B29" s="102"/>
      <c r="C29" s="102"/>
      <c r="D29" s="102"/>
      <c r="E29" s="102"/>
      <c r="F29" s="102"/>
      <c r="G29" s="102"/>
      <c r="H29" s="102"/>
      <c r="I29" s="102"/>
      <c r="J29" s="102"/>
      <c r="K29" s="102"/>
      <c r="L29" s="102"/>
      <c r="M29" s="102"/>
      <c r="N29" s="99">
        <v>43160</v>
      </c>
      <c r="O29" s="100"/>
    </row>
    <row r="30" spans="1:24" ht="22.5" customHeight="1" x14ac:dyDescent="0.25">
      <c r="A30" s="101" t="s">
        <v>143</v>
      </c>
      <c r="B30" s="102"/>
      <c r="C30" s="102"/>
      <c r="D30" s="102"/>
      <c r="E30" s="102"/>
      <c r="F30" s="102"/>
      <c r="G30" s="102"/>
      <c r="H30" s="102"/>
      <c r="I30" s="102"/>
      <c r="J30" s="102"/>
      <c r="K30" s="102"/>
      <c r="L30" s="102"/>
      <c r="M30" s="102"/>
      <c r="N30" s="99">
        <v>43191</v>
      </c>
      <c r="O30" s="100"/>
    </row>
    <row r="31" spans="1:24" ht="23.25" customHeight="1" x14ac:dyDescent="0.25">
      <c r="A31" s="101" t="s">
        <v>144</v>
      </c>
      <c r="B31" s="102"/>
      <c r="C31" s="102"/>
      <c r="D31" s="102"/>
      <c r="E31" s="102"/>
      <c r="F31" s="102"/>
      <c r="G31" s="102"/>
      <c r="H31" s="102"/>
      <c r="I31" s="102"/>
      <c r="J31" s="102"/>
      <c r="K31" s="102"/>
      <c r="L31" s="102"/>
      <c r="M31" s="102"/>
      <c r="N31" s="99">
        <v>43221</v>
      </c>
      <c r="O31" s="100"/>
    </row>
    <row r="32" spans="1:24" ht="23.25" customHeight="1" x14ac:dyDescent="0.25">
      <c r="A32" s="101" t="s">
        <v>145</v>
      </c>
      <c r="B32" s="102"/>
      <c r="C32" s="102"/>
      <c r="D32" s="102"/>
      <c r="E32" s="102"/>
      <c r="F32" s="102"/>
      <c r="G32" s="102"/>
      <c r="H32" s="102"/>
      <c r="I32" s="102"/>
      <c r="J32" s="102"/>
      <c r="K32" s="102"/>
      <c r="L32" s="102"/>
      <c r="M32" s="102"/>
      <c r="N32" s="99">
        <v>43252</v>
      </c>
      <c r="O32" s="100"/>
    </row>
    <row r="33" spans="1:17" ht="23.25" customHeight="1" x14ac:dyDescent="0.25">
      <c r="A33" s="108" t="s">
        <v>169</v>
      </c>
      <c r="B33" s="109"/>
      <c r="C33" s="109"/>
      <c r="D33" s="109"/>
      <c r="E33" s="109"/>
      <c r="F33" s="109"/>
      <c r="G33" s="109"/>
      <c r="H33" s="109"/>
      <c r="I33" s="109"/>
      <c r="J33" s="109"/>
      <c r="K33" s="109"/>
      <c r="L33" s="109"/>
      <c r="M33" s="109"/>
      <c r="N33" s="99">
        <v>43282</v>
      </c>
      <c r="O33" s="100"/>
    </row>
    <row r="34" spans="1:17" ht="23.25" customHeight="1" x14ac:dyDescent="0.25">
      <c r="A34" s="108" t="s">
        <v>174</v>
      </c>
      <c r="B34" s="109"/>
      <c r="C34" s="109"/>
      <c r="D34" s="109"/>
      <c r="E34" s="109"/>
      <c r="F34" s="109"/>
      <c r="G34" s="109"/>
      <c r="H34" s="109"/>
      <c r="I34" s="109"/>
      <c r="J34" s="109"/>
      <c r="K34" s="109"/>
      <c r="L34" s="109"/>
      <c r="M34" s="109"/>
      <c r="N34" s="99">
        <v>43313</v>
      </c>
      <c r="O34" s="100"/>
    </row>
    <row r="35" spans="1:17" ht="23.25" customHeight="1" x14ac:dyDescent="0.25">
      <c r="A35" s="108" t="s">
        <v>177</v>
      </c>
      <c r="B35" s="109"/>
      <c r="C35" s="109"/>
      <c r="D35" s="109"/>
      <c r="E35" s="109"/>
      <c r="F35" s="109"/>
      <c r="G35" s="109"/>
      <c r="H35" s="109"/>
      <c r="I35" s="109"/>
      <c r="J35" s="109"/>
      <c r="K35" s="109"/>
      <c r="L35" s="109"/>
      <c r="M35" s="109"/>
      <c r="N35" s="99">
        <v>43344</v>
      </c>
      <c r="O35" s="100"/>
    </row>
    <row r="36" spans="1:17" ht="23.25" customHeight="1" x14ac:dyDescent="0.25">
      <c r="A36" s="108" t="s">
        <v>178</v>
      </c>
      <c r="B36" s="109"/>
      <c r="C36" s="109"/>
      <c r="D36" s="109"/>
      <c r="E36" s="109"/>
      <c r="F36" s="109"/>
      <c r="G36" s="109"/>
      <c r="H36" s="109"/>
      <c r="I36" s="109"/>
      <c r="J36" s="109"/>
      <c r="K36" s="109"/>
      <c r="L36" s="109"/>
      <c r="M36" s="109"/>
      <c r="N36" s="99">
        <v>43374</v>
      </c>
      <c r="O36" s="100"/>
    </row>
    <row r="37" spans="1:17" ht="23.25" customHeight="1" x14ac:dyDescent="0.25">
      <c r="A37" s="108"/>
      <c r="B37" s="109"/>
      <c r="C37" s="109"/>
      <c r="D37" s="109"/>
      <c r="E37" s="109"/>
      <c r="F37" s="109"/>
      <c r="G37" s="109"/>
      <c r="H37" s="109"/>
      <c r="I37" s="109"/>
      <c r="J37" s="109"/>
      <c r="K37" s="109"/>
      <c r="L37" s="109"/>
      <c r="M37" s="109"/>
      <c r="N37" s="99">
        <v>43405</v>
      </c>
      <c r="O37" s="100"/>
    </row>
    <row r="38" spans="1:17" ht="24.75" customHeight="1" thickBot="1" x14ac:dyDescent="0.3">
      <c r="A38" s="108"/>
      <c r="B38" s="109"/>
      <c r="C38" s="109"/>
      <c r="D38" s="109"/>
      <c r="E38" s="109"/>
      <c r="F38" s="109"/>
      <c r="G38" s="109"/>
      <c r="H38" s="109"/>
      <c r="I38" s="109"/>
      <c r="J38" s="109"/>
      <c r="K38" s="109"/>
      <c r="L38" s="109"/>
      <c r="M38" s="109"/>
      <c r="N38" s="99">
        <v>43435</v>
      </c>
      <c r="O38" s="100"/>
    </row>
    <row r="39" spans="1:17" ht="19.5" customHeight="1" x14ac:dyDescent="0.25">
      <c r="A39" s="97" t="s">
        <v>55</v>
      </c>
      <c r="B39" s="98"/>
      <c r="C39" s="98"/>
      <c r="D39" s="98"/>
      <c r="E39" s="98"/>
      <c r="F39" s="98"/>
      <c r="G39" s="98"/>
      <c r="H39" s="98"/>
      <c r="I39" s="98"/>
      <c r="J39" s="98"/>
      <c r="K39" s="98"/>
      <c r="L39" s="98"/>
      <c r="M39" s="98"/>
      <c r="N39" s="153" t="s">
        <v>56</v>
      </c>
      <c r="O39" s="154"/>
    </row>
    <row r="40" spans="1:17" ht="15" x14ac:dyDescent="0.25">
      <c r="A40" s="108"/>
      <c r="B40" s="109"/>
      <c r="C40" s="109"/>
      <c r="D40" s="109"/>
      <c r="E40" s="109"/>
      <c r="F40" s="109"/>
      <c r="G40" s="109"/>
      <c r="H40" s="109"/>
      <c r="I40" s="109"/>
      <c r="J40" s="109"/>
      <c r="K40" s="109"/>
      <c r="L40" s="109"/>
      <c r="M40" s="109"/>
      <c r="N40" s="103"/>
      <c r="O40" s="104"/>
    </row>
    <row r="41" spans="1:17" ht="15.75" thickBot="1" x14ac:dyDescent="0.3">
      <c r="A41" s="155"/>
      <c r="B41" s="151"/>
      <c r="C41" s="151"/>
      <c r="D41" s="151"/>
      <c r="E41" s="151"/>
      <c r="F41" s="151"/>
      <c r="G41" s="151"/>
      <c r="H41" s="151"/>
      <c r="I41" s="151"/>
      <c r="J41" s="151"/>
      <c r="K41" s="151"/>
      <c r="L41" s="151"/>
      <c r="M41" s="151"/>
      <c r="N41" s="151"/>
      <c r="O41" s="152"/>
    </row>
    <row r="42" spans="1:17" ht="5.25" customHeight="1" x14ac:dyDescent="0.25">
      <c r="A42" s="139"/>
      <c r="B42" s="139"/>
      <c r="C42" s="139"/>
      <c r="D42" s="139"/>
      <c r="E42" s="139"/>
      <c r="F42" s="139"/>
      <c r="G42" s="139"/>
      <c r="H42" s="139"/>
      <c r="I42" s="139"/>
      <c r="J42" s="139"/>
      <c r="K42" s="139"/>
      <c r="L42" s="139"/>
      <c r="M42" s="139"/>
      <c r="N42" s="139"/>
      <c r="O42" s="139"/>
    </row>
    <row r="44" spans="1:17" ht="14.25" x14ac:dyDescent="0.2">
      <c r="Q44" s="39" t="s">
        <v>77</v>
      </c>
    </row>
    <row r="45" spans="1:17" ht="14.25" x14ac:dyDescent="0.2">
      <c r="Q45" s="39" t="s">
        <v>78</v>
      </c>
    </row>
    <row r="46" spans="1:17" ht="14.25" x14ac:dyDescent="0.2">
      <c r="Q46" s="39" t="s">
        <v>79</v>
      </c>
    </row>
    <row r="47" spans="1:17" ht="14.25" x14ac:dyDescent="0.2">
      <c r="Q47" s="39" t="s">
        <v>80</v>
      </c>
    </row>
    <row r="48" spans="1:17" ht="14.25" x14ac:dyDescent="0.2">
      <c r="Q48" s="39" t="s">
        <v>81</v>
      </c>
    </row>
    <row r="49" spans="17:17" ht="14.25" x14ac:dyDescent="0.2">
      <c r="Q49" s="39" t="s">
        <v>82</v>
      </c>
    </row>
    <row r="50" spans="17:17" ht="14.25" x14ac:dyDescent="0.2">
      <c r="Q50" s="39" t="s">
        <v>83</v>
      </c>
    </row>
    <row r="51" spans="17:17" ht="14.25" x14ac:dyDescent="0.2">
      <c r="Q51" s="39" t="s">
        <v>84</v>
      </c>
    </row>
    <row r="52" spans="17:17" ht="14.25" x14ac:dyDescent="0.2">
      <c r="Q52" s="39" t="s">
        <v>85</v>
      </c>
    </row>
    <row r="53" spans="17:17" ht="14.25" x14ac:dyDescent="0.2">
      <c r="Q53" s="39" t="s">
        <v>86</v>
      </c>
    </row>
    <row r="54" spans="17:17" ht="14.25" x14ac:dyDescent="0.2">
      <c r="Q54" s="39" t="s">
        <v>87</v>
      </c>
    </row>
    <row r="55" spans="17:17" ht="14.25" x14ac:dyDescent="0.2">
      <c r="Q55" s="39" t="s">
        <v>88</v>
      </c>
    </row>
    <row r="56" spans="17:17" ht="14.25" x14ac:dyDescent="0.2">
      <c r="Q56" s="39" t="s">
        <v>89</v>
      </c>
    </row>
    <row r="58" spans="17:17" x14ac:dyDescent="0.25">
      <c r="Q58" s="10">
        <v>1</v>
      </c>
    </row>
    <row r="59" spans="17:17" x14ac:dyDescent="0.25">
      <c r="Q59" s="10">
        <v>1</v>
      </c>
    </row>
  </sheetData>
  <mergeCells count="74">
    <mergeCell ref="A1:C2"/>
    <mergeCell ref="D1:O1"/>
    <mergeCell ref="D2:O2"/>
    <mergeCell ref="A6:E6"/>
    <mergeCell ref="G6:O6"/>
    <mergeCell ref="A5:E5"/>
    <mergeCell ref="A3:E3"/>
    <mergeCell ref="F3:O3"/>
    <mergeCell ref="A4:E4"/>
    <mergeCell ref="F4:O4"/>
    <mergeCell ref="F5:O5"/>
    <mergeCell ref="N41:O41"/>
    <mergeCell ref="N26:O26"/>
    <mergeCell ref="N39:O39"/>
    <mergeCell ref="A41:M41"/>
    <mergeCell ref="N8:O8"/>
    <mergeCell ref="J7:K8"/>
    <mergeCell ref="L7:O7"/>
    <mergeCell ref="L8:M8"/>
    <mergeCell ref="A7:D8"/>
    <mergeCell ref="A13:O13"/>
    <mergeCell ref="A14:B14"/>
    <mergeCell ref="A9:D9"/>
    <mergeCell ref="F9:G9"/>
    <mergeCell ref="E7:E8"/>
    <mergeCell ref="F7:G8"/>
    <mergeCell ref="H7:H8"/>
    <mergeCell ref="A42:O42"/>
    <mergeCell ref="A24:O24"/>
    <mergeCell ref="A25:O25"/>
    <mergeCell ref="H22:K22"/>
    <mergeCell ref="N33:O33"/>
    <mergeCell ref="N34:O34"/>
    <mergeCell ref="N35:O35"/>
    <mergeCell ref="N36:O36"/>
    <mergeCell ref="N37:O37"/>
    <mergeCell ref="L22:O22"/>
    <mergeCell ref="H23:K23"/>
    <mergeCell ref="L23:O23"/>
    <mergeCell ref="A40:M40"/>
    <mergeCell ref="A35:M35"/>
    <mergeCell ref="A36:M36"/>
    <mergeCell ref="A37:M37"/>
    <mergeCell ref="A34:M34"/>
    <mergeCell ref="A33:M33"/>
    <mergeCell ref="I7:I8"/>
    <mergeCell ref="A26:M26"/>
    <mergeCell ref="D22:G22"/>
    <mergeCell ref="A22:C23"/>
    <mergeCell ref="D23:G23"/>
    <mergeCell ref="J9:O9"/>
    <mergeCell ref="A10:O10"/>
    <mergeCell ref="A11:O11"/>
    <mergeCell ref="A12:O12"/>
    <mergeCell ref="A16:B16"/>
    <mergeCell ref="A18:A21"/>
    <mergeCell ref="A15:B15"/>
    <mergeCell ref="A17:B17"/>
    <mergeCell ref="A39:M39"/>
    <mergeCell ref="N32:O32"/>
    <mergeCell ref="A32:M32"/>
    <mergeCell ref="N40:O40"/>
    <mergeCell ref="A27:M27"/>
    <mergeCell ref="N27:O27"/>
    <mergeCell ref="A28:M28"/>
    <mergeCell ref="N28:O28"/>
    <mergeCell ref="A38:M38"/>
    <mergeCell ref="N38:O38"/>
    <mergeCell ref="A29:M29"/>
    <mergeCell ref="N29:O29"/>
    <mergeCell ref="A30:M30"/>
    <mergeCell ref="N30:O30"/>
    <mergeCell ref="A31:M31"/>
    <mergeCell ref="N31:O31"/>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4098"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4098"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zoomScaleNormal="100" zoomScaleSheetLayoutView="72" workbookViewId="0">
      <selection activeCell="A37" sqref="A37:M37"/>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170"/>
      <c r="B1" s="171"/>
      <c r="C1" s="172"/>
      <c r="D1" s="176" t="s">
        <v>20</v>
      </c>
      <c r="E1" s="176"/>
      <c r="F1" s="176"/>
      <c r="G1" s="176"/>
      <c r="H1" s="176"/>
      <c r="I1" s="176"/>
      <c r="J1" s="176"/>
      <c r="K1" s="176"/>
      <c r="L1" s="176"/>
      <c r="M1" s="176"/>
      <c r="N1" s="176"/>
      <c r="O1" s="177"/>
    </row>
    <row r="2" spans="1:24" ht="15.75" customHeight="1" thickBot="1" x14ac:dyDescent="0.3">
      <c r="A2" s="173"/>
      <c r="B2" s="174"/>
      <c r="C2" s="175"/>
      <c r="D2" s="178" t="s">
        <v>63</v>
      </c>
      <c r="E2" s="178"/>
      <c r="F2" s="178"/>
      <c r="G2" s="178"/>
      <c r="H2" s="178"/>
      <c r="I2" s="178"/>
      <c r="J2" s="178"/>
      <c r="K2" s="178"/>
      <c r="L2" s="178"/>
      <c r="M2" s="178"/>
      <c r="N2" s="178"/>
      <c r="O2" s="179"/>
    </row>
    <row r="3" spans="1:24" ht="13.5" customHeight="1" x14ac:dyDescent="0.25">
      <c r="A3" s="186" t="s">
        <v>0</v>
      </c>
      <c r="B3" s="187"/>
      <c r="C3" s="187"/>
      <c r="D3" s="187"/>
      <c r="E3" s="187"/>
      <c r="F3" s="187" t="str">
        <f>'SET-GF Tesorería'!J3</f>
        <v>GESTIÓN FINANCIERA -TESORERIA</v>
      </c>
      <c r="G3" s="187"/>
      <c r="H3" s="187"/>
      <c r="I3" s="187"/>
      <c r="J3" s="187"/>
      <c r="K3" s="187"/>
      <c r="L3" s="187"/>
      <c r="M3" s="187"/>
      <c r="N3" s="187"/>
      <c r="O3" s="188"/>
    </row>
    <row r="4" spans="1:24" ht="15.75" customHeight="1" x14ac:dyDescent="0.25">
      <c r="A4" s="184" t="s">
        <v>1</v>
      </c>
      <c r="B4" s="185"/>
      <c r="C4" s="185"/>
      <c r="D4" s="185"/>
      <c r="E4" s="185"/>
      <c r="F4" s="189" t="str">
        <f>'SET-GF Tesorería'!$B7</f>
        <v>% de disposición de recursos propios</v>
      </c>
      <c r="G4" s="189"/>
      <c r="H4" s="189"/>
      <c r="I4" s="189"/>
      <c r="J4" s="189"/>
      <c r="K4" s="189"/>
      <c r="L4" s="189"/>
      <c r="M4" s="189"/>
      <c r="N4" s="189"/>
      <c r="O4" s="190"/>
    </row>
    <row r="5" spans="1:24" ht="15.75" customHeight="1" x14ac:dyDescent="0.25">
      <c r="A5" s="184" t="s">
        <v>51</v>
      </c>
      <c r="B5" s="185"/>
      <c r="C5" s="185"/>
      <c r="D5" s="185"/>
      <c r="E5" s="185"/>
      <c r="F5" s="191" t="str">
        <f>'SET-GF Tesorería'!F7</f>
        <v xml:space="preserve">Eficiencia </v>
      </c>
      <c r="G5" s="192"/>
      <c r="H5" s="192"/>
      <c r="I5" s="192"/>
      <c r="J5" s="192"/>
      <c r="K5" s="192"/>
      <c r="L5" s="192"/>
      <c r="M5" s="192"/>
      <c r="N5" s="192"/>
      <c r="O5" s="193"/>
    </row>
    <row r="6" spans="1:24" ht="17.25" customHeight="1" thickBot="1" x14ac:dyDescent="0.3">
      <c r="A6" s="180" t="s">
        <v>21</v>
      </c>
      <c r="B6" s="181"/>
      <c r="C6" s="181"/>
      <c r="D6" s="181"/>
      <c r="E6" s="181"/>
      <c r="F6" s="22" t="s">
        <v>90</v>
      </c>
      <c r="G6" s="182" t="str">
        <f>'SET-GF Tesorería'!A7</f>
        <v>IN02</v>
      </c>
      <c r="H6" s="182"/>
      <c r="I6" s="182"/>
      <c r="J6" s="182"/>
      <c r="K6" s="182"/>
      <c r="L6" s="182"/>
      <c r="M6" s="182"/>
      <c r="N6" s="182"/>
      <c r="O6" s="183"/>
    </row>
    <row r="7" spans="1:24" ht="12.75" customHeight="1" x14ac:dyDescent="0.25">
      <c r="A7" s="160" t="s">
        <v>22</v>
      </c>
      <c r="B7" s="161"/>
      <c r="C7" s="161"/>
      <c r="D7" s="161"/>
      <c r="E7" s="110" t="s">
        <v>23</v>
      </c>
      <c r="F7" s="110" t="s">
        <v>24</v>
      </c>
      <c r="G7" s="110"/>
      <c r="H7" s="110" t="s">
        <v>25</v>
      </c>
      <c r="I7" s="110" t="s">
        <v>26</v>
      </c>
      <c r="J7" s="110" t="s">
        <v>27</v>
      </c>
      <c r="K7" s="110"/>
      <c r="L7" s="158" t="s">
        <v>28</v>
      </c>
      <c r="M7" s="158"/>
      <c r="N7" s="158"/>
      <c r="O7" s="159"/>
    </row>
    <row r="8" spans="1:24" ht="46.5" customHeight="1" x14ac:dyDescent="0.25">
      <c r="A8" s="162"/>
      <c r="B8" s="156"/>
      <c r="C8" s="156"/>
      <c r="D8" s="156"/>
      <c r="E8" s="111"/>
      <c r="F8" s="111"/>
      <c r="G8" s="111"/>
      <c r="H8" s="111"/>
      <c r="I8" s="111"/>
      <c r="J8" s="111"/>
      <c r="K8" s="111"/>
      <c r="L8" s="156" t="s">
        <v>29</v>
      </c>
      <c r="M8" s="156"/>
      <c r="N8" s="156" t="s">
        <v>30</v>
      </c>
      <c r="O8" s="157"/>
    </row>
    <row r="9" spans="1:24" ht="59.25" customHeight="1" thickBot="1" x14ac:dyDescent="0.3">
      <c r="A9" s="168" t="str">
        <f>'SET-GF Tesorería'!$C7</f>
        <v>Estabilizar la participación de los recursos propios sobre el total de recursos depósitados en bancos que incluye saldos de convenios, en un porcentaje razonable y acorde a la actividad de la empresa, teniendo en cuenta que la ejecución de obras de acueducto y alcantarillado es una actividad principal de Aguas del Huila.</v>
      </c>
      <c r="B9" s="169"/>
      <c r="C9" s="169"/>
      <c r="D9" s="169"/>
      <c r="E9" s="15" t="s">
        <v>35</v>
      </c>
      <c r="F9" s="169" t="str">
        <f>'SET-GF Tesorería'!$D7</f>
        <v>Valor de Recursos Propios / Valor Total de Saldo en Bancos</v>
      </c>
      <c r="G9" s="169"/>
      <c r="H9" s="13">
        <f>$O16</f>
        <v>0.15</v>
      </c>
      <c r="I9" s="30" t="str">
        <f>'SET-GF Tesorería'!$E7</f>
        <v>Mensual</v>
      </c>
      <c r="J9" s="121" t="s">
        <v>87</v>
      </c>
      <c r="K9" s="122"/>
      <c r="L9" s="122"/>
      <c r="M9" s="122"/>
      <c r="N9" s="122"/>
      <c r="O9" s="123"/>
    </row>
    <row r="10" spans="1:24" ht="13.5" customHeight="1" x14ac:dyDescent="0.25">
      <c r="A10" s="124" t="s">
        <v>38</v>
      </c>
      <c r="B10" s="125"/>
      <c r="C10" s="125"/>
      <c r="D10" s="125"/>
      <c r="E10" s="125"/>
      <c r="F10" s="125"/>
      <c r="G10" s="125"/>
      <c r="H10" s="125"/>
      <c r="I10" s="125"/>
      <c r="J10" s="125"/>
      <c r="K10" s="125"/>
      <c r="L10" s="125"/>
      <c r="M10" s="125"/>
      <c r="N10" s="125"/>
      <c r="O10" s="126"/>
    </row>
    <row r="11" spans="1:24" ht="21.75" customHeight="1" thickBot="1" x14ac:dyDescent="0.3">
      <c r="A11" s="127"/>
      <c r="B11" s="128"/>
      <c r="C11" s="128"/>
      <c r="D11" s="128"/>
      <c r="E11" s="128"/>
      <c r="F11" s="128"/>
      <c r="G11" s="128"/>
      <c r="H11" s="128"/>
      <c r="I11" s="128"/>
      <c r="J11" s="128"/>
      <c r="K11" s="128"/>
      <c r="L11" s="128"/>
      <c r="M11" s="128"/>
      <c r="N11" s="128"/>
      <c r="O11" s="129"/>
    </row>
    <row r="12" spans="1:24" ht="15" customHeight="1" thickBot="1" x14ac:dyDescent="0.3">
      <c r="A12" s="130" t="s">
        <v>31</v>
      </c>
      <c r="B12" s="131"/>
      <c r="C12" s="131"/>
      <c r="D12" s="131"/>
      <c r="E12" s="131"/>
      <c r="F12" s="131"/>
      <c r="G12" s="131"/>
      <c r="H12" s="131"/>
      <c r="I12" s="131"/>
      <c r="J12" s="131"/>
      <c r="K12" s="131"/>
      <c r="L12" s="131"/>
      <c r="M12" s="131"/>
      <c r="N12" s="131"/>
      <c r="O12" s="132"/>
      <c r="V12" s="8"/>
      <c r="W12" s="31"/>
      <c r="X12" s="31"/>
    </row>
    <row r="13" spans="1:24" ht="16.5" customHeight="1" x14ac:dyDescent="0.25">
      <c r="A13" s="163" t="s">
        <v>139</v>
      </c>
      <c r="B13" s="164"/>
      <c r="C13" s="164"/>
      <c r="D13" s="164"/>
      <c r="E13" s="164"/>
      <c r="F13" s="164"/>
      <c r="G13" s="164"/>
      <c r="H13" s="164"/>
      <c r="I13" s="164"/>
      <c r="J13" s="164"/>
      <c r="K13" s="164"/>
      <c r="L13" s="164"/>
      <c r="M13" s="164"/>
      <c r="N13" s="164"/>
      <c r="O13" s="165"/>
      <c r="V13" s="8"/>
      <c r="W13" s="9"/>
      <c r="X13" s="9"/>
    </row>
    <row r="14" spans="1:24" ht="16.5" customHeight="1" x14ac:dyDescent="0.25">
      <c r="A14" s="166" t="s">
        <v>32</v>
      </c>
      <c r="B14" s="167"/>
      <c r="C14" s="62" t="s">
        <v>8</v>
      </c>
      <c r="D14" s="62" t="s">
        <v>9</v>
      </c>
      <c r="E14" s="62" t="s">
        <v>10</v>
      </c>
      <c r="F14" s="62" t="s">
        <v>11</v>
      </c>
      <c r="G14" s="62" t="s">
        <v>12</v>
      </c>
      <c r="H14" s="62" t="s">
        <v>13</v>
      </c>
      <c r="I14" s="62" t="s">
        <v>14</v>
      </c>
      <c r="J14" s="62" t="s">
        <v>15</v>
      </c>
      <c r="K14" s="62" t="s">
        <v>16</v>
      </c>
      <c r="L14" s="62" t="s">
        <v>17</v>
      </c>
      <c r="M14" s="62" t="s">
        <v>18</v>
      </c>
      <c r="N14" s="62" t="s">
        <v>19</v>
      </c>
      <c r="O14" s="6" t="s">
        <v>33</v>
      </c>
      <c r="V14" s="8"/>
      <c r="W14" s="9"/>
      <c r="X14" s="9"/>
    </row>
    <row r="15" spans="1:24" ht="16.5" customHeight="1" x14ac:dyDescent="0.25">
      <c r="A15" s="133" t="s">
        <v>39</v>
      </c>
      <c r="B15" s="134"/>
      <c r="C15" s="64">
        <f t="shared" ref="C15:N15" si="0">$O$15</f>
        <v>0.11</v>
      </c>
      <c r="D15" s="64">
        <f t="shared" si="0"/>
        <v>0.11</v>
      </c>
      <c r="E15" s="64">
        <f t="shared" si="0"/>
        <v>0.11</v>
      </c>
      <c r="F15" s="64">
        <f t="shared" si="0"/>
        <v>0.11</v>
      </c>
      <c r="G15" s="64">
        <f t="shared" si="0"/>
        <v>0.11</v>
      </c>
      <c r="H15" s="64">
        <f t="shared" si="0"/>
        <v>0.11</v>
      </c>
      <c r="I15" s="64">
        <f t="shared" si="0"/>
        <v>0.11</v>
      </c>
      <c r="J15" s="64">
        <f t="shared" si="0"/>
        <v>0.11</v>
      </c>
      <c r="K15" s="64">
        <f t="shared" si="0"/>
        <v>0.11</v>
      </c>
      <c r="L15" s="64">
        <f t="shared" si="0"/>
        <v>0.11</v>
      </c>
      <c r="M15" s="64">
        <f t="shared" si="0"/>
        <v>0.11</v>
      </c>
      <c r="N15" s="64">
        <f t="shared" si="0"/>
        <v>0.11</v>
      </c>
      <c r="O15" s="65">
        <f>'SET-GF Tesorería'!J7</f>
        <v>0.11</v>
      </c>
      <c r="V15" s="8"/>
      <c r="W15" s="9"/>
      <c r="X15" s="9"/>
    </row>
    <row r="16" spans="1:24" ht="17.25" customHeight="1" x14ac:dyDescent="0.25">
      <c r="A16" s="133" t="s">
        <v>138</v>
      </c>
      <c r="B16" s="134"/>
      <c r="C16" s="64">
        <f t="shared" ref="C16:N16" si="1">$O$16</f>
        <v>0.15</v>
      </c>
      <c r="D16" s="64">
        <f t="shared" si="1"/>
        <v>0.15</v>
      </c>
      <c r="E16" s="64">
        <f t="shared" si="1"/>
        <v>0.15</v>
      </c>
      <c r="F16" s="64">
        <f t="shared" si="1"/>
        <v>0.15</v>
      </c>
      <c r="G16" s="64">
        <f t="shared" si="1"/>
        <v>0.15</v>
      </c>
      <c r="H16" s="64">
        <f t="shared" si="1"/>
        <v>0.15</v>
      </c>
      <c r="I16" s="64">
        <f t="shared" si="1"/>
        <v>0.15</v>
      </c>
      <c r="J16" s="64">
        <f t="shared" si="1"/>
        <v>0.15</v>
      </c>
      <c r="K16" s="64">
        <f t="shared" si="1"/>
        <v>0.15</v>
      </c>
      <c r="L16" s="64">
        <f t="shared" si="1"/>
        <v>0.15</v>
      </c>
      <c r="M16" s="64">
        <f t="shared" si="1"/>
        <v>0.15</v>
      </c>
      <c r="N16" s="64">
        <f t="shared" si="1"/>
        <v>0.15</v>
      </c>
      <c r="O16" s="65">
        <f>'SET-GF Tesorería'!K7</f>
        <v>0.15</v>
      </c>
      <c r="V16" s="8"/>
      <c r="W16" s="9"/>
      <c r="X16" s="9"/>
    </row>
    <row r="17" spans="1:24" ht="17.25" customHeight="1" x14ac:dyDescent="0.25">
      <c r="A17" s="137" t="s">
        <v>135</v>
      </c>
      <c r="B17" s="138"/>
      <c r="C17" s="11">
        <f>IF((C19),C18/C19,"-")</f>
        <v>0.1275063032777044</v>
      </c>
      <c r="D17" s="11">
        <f>IF((D19),D18/D19,"-")</f>
        <v>0.13967287348245305</v>
      </c>
      <c r="E17" s="11">
        <f>IF((E19),E18/E19,"-")</f>
        <v>0.12836026963372046</v>
      </c>
      <c r="F17" s="11">
        <f>IF((F19),F18/F19,"-")</f>
        <v>0.11968242682782321</v>
      </c>
      <c r="G17" s="11">
        <f t="shared" ref="G17:O17" si="2">IF((G19),G18/G19,"-")</f>
        <v>9.9439386107908229E-2</v>
      </c>
      <c r="H17" s="11">
        <f t="shared" si="2"/>
        <v>0.10339746213671715</v>
      </c>
      <c r="I17" s="11">
        <f t="shared" si="2"/>
        <v>0.10027369992535456</v>
      </c>
      <c r="J17" s="11">
        <f t="shared" si="2"/>
        <v>9.5488536445065331E-2</v>
      </c>
      <c r="K17" s="11">
        <f t="shared" si="2"/>
        <v>0.16330500232567974</v>
      </c>
      <c r="L17" s="11">
        <f t="shared" si="2"/>
        <v>0.15612382234185734</v>
      </c>
      <c r="M17" s="11" t="str">
        <f t="shared" si="2"/>
        <v>-</v>
      </c>
      <c r="N17" s="11" t="str">
        <f t="shared" si="2"/>
        <v>-</v>
      </c>
      <c r="O17" s="12">
        <f t="shared" si="2"/>
        <v>0.12306023762343941</v>
      </c>
      <c r="V17" s="8"/>
      <c r="W17" s="9"/>
      <c r="X17" s="9"/>
    </row>
    <row r="18" spans="1:24" ht="15.75" customHeight="1" x14ac:dyDescent="0.25">
      <c r="A18" s="135" t="s">
        <v>37</v>
      </c>
      <c r="B18" s="34" t="s">
        <v>102</v>
      </c>
      <c r="C18" s="4">
        <v>3186</v>
      </c>
      <c r="D18" s="4">
        <v>3578</v>
      </c>
      <c r="E18" s="4">
        <v>3161</v>
      </c>
      <c r="F18" s="4">
        <v>3030</v>
      </c>
      <c r="G18" s="4">
        <v>2501</v>
      </c>
      <c r="H18" s="4">
        <v>2526</v>
      </c>
      <c r="I18" s="4">
        <v>2418</v>
      </c>
      <c r="J18" s="4">
        <v>2324</v>
      </c>
      <c r="K18" s="4">
        <v>3862</v>
      </c>
      <c r="L18" s="4">
        <v>3596</v>
      </c>
      <c r="M18" s="4"/>
      <c r="N18" s="4"/>
      <c r="O18" s="33">
        <f>AVERAGE(C18:N18)</f>
        <v>3018.2</v>
      </c>
      <c r="V18" s="8"/>
      <c r="W18" s="9"/>
      <c r="X18" s="9"/>
    </row>
    <row r="19" spans="1:24" ht="24" customHeight="1" x14ac:dyDescent="0.25">
      <c r="A19" s="135"/>
      <c r="B19" s="34" t="s">
        <v>103</v>
      </c>
      <c r="C19" s="4">
        <v>24987</v>
      </c>
      <c r="D19" s="4">
        <v>25617</v>
      </c>
      <c r="E19" s="4">
        <v>24626</v>
      </c>
      <c r="F19" s="4">
        <v>25317</v>
      </c>
      <c r="G19" s="4">
        <v>25151</v>
      </c>
      <c r="H19" s="4">
        <v>24430</v>
      </c>
      <c r="I19" s="4">
        <v>24114</v>
      </c>
      <c r="J19" s="4">
        <v>24338</v>
      </c>
      <c r="K19" s="4">
        <v>23649</v>
      </c>
      <c r="L19" s="4">
        <v>23033</v>
      </c>
      <c r="M19" s="4"/>
      <c r="N19" s="4"/>
      <c r="O19" s="44">
        <f>AVERAGE(C19:N19)</f>
        <v>24526.2</v>
      </c>
      <c r="V19" s="8"/>
      <c r="W19" s="9"/>
      <c r="X19" s="9"/>
    </row>
    <row r="20" spans="1:24" ht="17.25" customHeight="1" x14ac:dyDescent="0.25">
      <c r="A20" s="135"/>
      <c r="B20" s="61"/>
      <c r="C20" s="4"/>
      <c r="D20" s="4"/>
      <c r="E20" s="4"/>
      <c r="F20" s="4"/>
      <c r="G20" s="4"/>
      <c r="H20" s="4"/>
      <c r="I20" s="4"/>
      <c r="J20" s="4"/>
      <c r="K20" s="4"/>
      <c r="L20" s="4"/>
      <c r="M20" s="4"/>
      <c r="N20" s="4"/>
      <c r="O20" s="17"/>
      <c r="V20" s="8"/>
      <c r="W20" s="9"/>
      <c r="X20" s="9"/>
    </row>
    <row r="21" spans="1:24" ht="18" customHeight="1" thickBot="1" x14ac:dyDescent="0.3">
      <c r="A21" s="136"/>
      <c r="B21" s="63" t="s">
        <v>3</v>
      </c>
      <c r="C21" s="5"/>
      <c r="D21" s="5"/>
      <c r="E21" s="5"/>
      <c r="F21" s="5"/>
      <c r="G21" s="5"/>
      <c r="H21" s="5"/>
      <c r="I21" s="5"/>
      <c r="J21" s="5"/>
      <c r="K21" s="5"/>
      <c r="L21" s="5"/>
      <c r="M21" s="5"/>
      <c r="N21" s="5"/>
      <c r="O21" s="18"/>
      <c r="V21" s="8"/>
      <c r="W21" s="9"/>
      <c r="X21" s="9"/>
    </row>
    <row r="22" spans="1:24" ht="14.25" customHeight="1" thickBot="1" x14ac:dyDescent="0.3">
      <c r="A22" s="115" t="s">
        <v>34</v>
      </c>
      <c r="B22" s="116"/>
      <c r="C22" s="117"/>
      <c r="D22" s="112" t="str">
        <f>'SET-GF Tesorería'!$G7</f>
        <v>Mayor al 9%</v>
      </c>
      <c r="E22" s="113"/>
      <c r="F22" s="113"/>
      <c r="G22" s="114"/>
      <c r="H22" s="112" t="str">
        <f>'SET-GF Tesorería'!$H7</f>
        <v>Entre 7% y 9%</v>
      </c>
      <c r="I22" s="113"/>
      <c r="J22" s="113"/>
      <c r="K22" s="114"/>
      <c r="L22" s="112" t="str">
        <f>'SET-GF Tesorería'!$I7</f>
        <v>Menor al 7%</v>
      </c>
      <c r="M22" s="146"/>
      <c r="N22" s="146"/>
      <c r="O22" s="147"/>
      <c r="V22" s="8"/>
      <c r="W22" s="9"/>
      <c r="X22" s="9"/>
    </row>
    <row r="23" spans="1:24" ht="33" customHeight="1" thickBot="1" x14ac:dyDescent="0.3">
      <c r="A23" s="118"/>
      <c r="B23" s="119"/>
      <c r="C23" s="119"/>
      <c r="D23" s="120" t="s">
        <v>7</v>
      </c>
      <c r="E23" s="120"/>
      <c r="F23" s="120"/>
      <c r="G23" s="120"/>
      <c r="H23" s="148" t="s">
        <v>57</v>
      </c>
      <c r="I23" s="148"/>
      <c r="J23" s="148"/>
      <c r="K23" s="148"/>
      <c r="L23" s="149" t="s">
        <v>58</v>
      </c>
      <c r="M23" s="149"/>
      <c r="N23" s="149"/>
      <c r="O23" s="150"/>
      <c r="V23" s="8"/>
      <c r="W23" s="9"/>
      <c r="X23" s="9"/>
    </row>
    <row r="24" spans="1:24" ht="15.75" customHeight="1" thickBot="1" x14ac:dyDescent="0.3">
      <c r="A24" s="140" t="s">
        <v>36</v>
      </c>
      <c r="B24" s="141"/>
      <c r="C24" s="141"/>
      <c r="D24" s="141"/>
      <c r="E24" s="141"/>
      <c r="F24" s="141"/>
      <c r="G24" s="141"/>
      <c r="H24" s="141"/>
      <c r="I24" s="141"/>
      <c r="J24" s="141"/>
      <c r="K24" s="141"/>
      <c r="L24" s="141"/>
      <c r="M24" s="141"/>
      <c r="N24" s="141"/>
      <c r="O24" s="142"/>
      <c r="V24" s="8"/>
      <c r="W24" s="9"/>
      <c r="X24" s="9"/>
    </row>
    <row r="25" spans="1:24" ht="264.75" customHeight="1" thickBot="1" x14ac:dyDescent="0.3">
      <c r="A25" s="143"/>
      <c r="B25" s="144"/>
      <c r="C25" s="144"/>
      <c r="D25" s="144"/>
      <c r="E25" s="144"/>
      <c r="F25" s="144"/>
      <c r="G25" s="144"/>
      <c r="H25" s="144"/>
      <c r="I25" s="144"/>
      <c r="J25" s="144"/>
      <c r="K25" s="144"/>
      <c r="L25" s="144"/>
      <c r="M25" s="144"/>
      <c r="N25" s="144"/>
      <c r="O25" s="145"/>
      <c r="V25" s="8"/>
    </row>
    <row r="26" spans="1:24" ht="15" customHeight="1" x14ac:dyDescent="0.25">
      <c r="A26" s="97" t="s">
        <v>54</v>
      </c>
      <c r="B26" s="98"/>
      <c r="C26" s="98"/>
      <c r="D26" s="98"/>
      <c r="E26" s="98"/>
      <c r="F26" s="98"/>
      <c r="G26" s="98"/>
      <c r="H26" s="98"/>
      <c r="I26" s="98"/>
      <c r="J26" s="98"/>
      <c r="K26" s="98"/>
      <c r="L26" s="98"/>
      <c r="M26" s="98"/>
      <c r="N26" s="153" t="s">
        <v>56</v>
      </c>
      <c r="O26" s="154"/>
    </row>
    <row r="27" spans="1:24" ht="37.5" customHeight="1" x14ac:dyDescent="0.25">
      <c r="A27" s="105" t="s">
        <v>146</v>
      </c>
      <c r="B27" s="106"/>
      <c r="C27" s="106"/>
      <c r="D27" s="106"/>
      <c r="E27" s="106"/>
      <c r="F27" s="106"/>
      <c r="G27" s="106"/>
      <c r="H27" s="106"/>
      <c r="I27" s="106"/>
      <c r="J27" s="106"/>
      <c r="K27" s="106"/>
      <c r="L27" s="106"/>
      <c r="M27" s="107"/>
      <c r="N27" s="99">
        <v>43101</v>
      </c>
      <c r="O27" s="100"/>
    </row>
    <row r="28" spans="1:24" ht="39.75" customHeight="1" x14ac:dyDescent="0.25">
      <c r="A28" s="105" t="s">
        <v>147</v>
      </c>
      <c r="B28" s="106"/>
      <c r="C28" s="106"/>
      <c r="D28" s="106"/>
      <c r="E28" s="106"/>
      <c r="F28" s="106"/>
      <c r="G28" s="106"/>
      <c r="H28" s="106"/>
      <c r="I28" s="106"/>
      <c r="J28" s="106"/>
      <c r="K28" s="106"/>
      <c r="L28" s="106"/>
      <c r="M28" s="107"/>
      <c r="N28" s="99">
        <v>43132</v>
      </c>
      <c r="O28" s="100"/>
    </row>
    <row r="29" spans="1:24" ht="44.25" customHeight="1" x14ac:dyDescent="0.25">
      <c r="A29" s="101" t="s">
        <v>148</v>
      </c>
      <c r="B29" s="102"/>
      <c r="C29" s="102"/>
      <c r="D29" s="102"/>
      <c r="E29" s="102"/>
      <c r="F29" s="102"/>
      <c r="G29" s="102"/>
      <c r="H29" s="102"/>
      <c r="I29" s="102"/>
      <c r="J29" s="102"/>
      <c r="K29" s="102"/>
      <c r="L29" s="102"/>
      <c r="M29" s="102"/>
      <c r="N29" s="99">
        <v>43160</v>
      </c>
      <c r="O29" s="100"/>
    </row>
    <row r="30" spans="1:24" ht="45" customHeight="1" x14ac:dyDescent="0.25">
      <c r="A30" s="101" t="s">
        <v>149</v>
      </c>
      <c r="B30" s="102"/>
      <c r="C30" s="102"/>
      <c r="D30" s="102"/>
      <c r="E30" s="102"/>
      <c r="F30" s="102"/>
      <c r="G30" s="102"/>
      <c r="H30" s="102"/>
      <c r="I30" s="102"/>
      <c r="J30" s="102"/>
      <c r="K30" s="102"/>
      <c r="L30" s="102"/>
      <c r="M30" s="102"/>
      <c r="N30" s="99">
        <v>43191</v>
      </c>
      <c r="O30" s="100"/>
    </row>
    <row r="31" spans="1:24" ht="47.25" customHeight="1" x14ac:dyDescent="0.25">
      <c r="A31" s="105" t="s">
        <v>150</v>
      </c>
      <c r="B31" s="106"/>
      <c r="C31" s="106"/>
      <c r="D31" s="106"/>
      <c r="E31" s="106"/>
      <c r="F31" s="106"/>
      <c r="G31" s="106"/>
      <c r="H31" s="106"/>
      <c r="I31" s="106"/>
      <c r="J31" s="106"/>
      <c r="K31" s="106"/>
      <c r="L31" s="106"/>
      <c r="M31" s="107"/>
      <c r="N31" s="99">
        <v>43221</v>
      </c>
      <c r="O31" s="100"/>
    </row>
    <row r="32" spans="1:24" ht="52.5" customHeight="1" x14ac:dyDescent="0.25">
      <c r="A32" s="105" t="s">
        <v>151</v>
      </c>
      <c r="B32" s="106"/>
      <c r="C32" s="106"/>
      <c r="D32" s="106"/>
      <c r="E32" s="106"/>
      <c r="F32" s="106"/>
      <c r="G32" s="106"/>
      <c r="H32" s="106"/>
      <c r="I32" s="106"/>
      <c r="J32" s="106"/>
      <c r="K32" s="106"/>
      <c r="L32" s="106"/>
      <c r="M32" s="107"/>
      <c r="N32" s="99">
        <v>43252</v>
      </c>
      <c r="O32" s="100"/>
    </row>
    <row r="33" spans="1:17" ht="33.75" customHeight="1" x14ac:dyDescent="0.25">
      <c r="A33" s="105" t="s">
        <v>170</v>
      </c>
      <c r="B33" s="106"/>
      <c r="C33" s="106"/>
      <c r="D33" s="106"/>
      <c r="E33" s="106"/>
      <c r="F33" s="106"/>
      <c r="G33" s="106"/>
      <c r="H33" s="106"/>
      <c r="I33" s="106"/>
      <c r="J33" s="106"/>
      <c r="K33" s="106"/>
      <c r="L33" s="106"/>
      <c r="M33" s="107"/>
      <c r="N33" s="99">
        <v>43282</v>
      </c>
      <c r="O33" s="100"/>
    </row>
    <row r="34" spans="1:17" ht="30" customHeight="1" x14ac:dyDescent="0.25">
      <c r="A34" s="101" t="s">
        <v>175</v>
      </c>
      <c r="B34" s="102"/>
      <c r="C34" s="102"/>
      <c r="D34" s="102"/>
      <c r="E34" s="102"/>
      <c r="F34" s="102"/>
      <c r="G34" s="102"/>
      <c r="H34" s="102"/>
      <c r="I34" s="102"/>
      <c r="J34" s="102"/>
      <c r="K34" s="102"/>
      <c r="L34" s="102"/>
      <c r="M34" s="102"/>
      <c r="N34" s="99">
        <v>43313</v>
      </c>
      <c r="O34" s="100"/>
    </row>
    <row r="35" spans="1:17" ht="41.25" customHeight="1" x14ac:dyDescent="0.25">
      <c r="A35" s="101" t="s">
        <v>179</v>
      </c>
      <c r="B35" s="102"/>
      <c r="C35" s="102"/>
      <c r="D35" s="102"/>
      <c r="E35" s="102"/>
      <c r="F35" s="102"/>
      <c r="G35" s="102"/>
      <c r="H35" s="102"/>
      <c r="I35" s="102"/>
      <c r="J35" s="102"/>
      <c r="K35" s="102"/>
      <c r="L35" s="102"/>
      <c r="M35" s="102"/>
      <c r="N35" s="99">
        <v>43344</v>
      </c>
      <c r="O35" s="100"/>
    </row>
    <row r="36" spans="1:17" ht="41.25" customHeight="1" x14ac:dyDescent="0.25">
      <c r="A36" s="108" t="s">
        <v>180</v>
      </c>
      <c r="B36" s="109"/>
      <c r="C36" s="109"/>
      <c r="D36" s="109"/>
      <c r="E36" s="109"/>
      <c r="F36" s="109"/>
      <c r="G36" s="109"/>
      <c r="H36" s="109"/>
      <c r="I36" s="109"/>
      <c r="J36" s="109"/>
      <c r="K36" s="109"/>
      <c r="L36" s="109"/>
      <c r="M36" s="109"/>
      <c r="N36" s="99">
        <v>43374</v>
      </c>
      <c r="O36" s="100"/>
    </row>
    <row r="37" spans="1:17" ht="34.5" customHeight="1" x14ac:dyDescent="0.25">
      <c r="A37" s="108"/>
      <c r="B37" s="109"/>
      <c r="C37" s="109"/>
      <c r="D37" s="109"/>
      <c r="E37" s="109"/>
      <c r="F37" s="109"/>
      <c r="G37" s="109"/>
      <c r="H37" s="109"/>
      <c r="I37" s="109"/>
      <c r="J37" s="109"/>
      <c r="K37" s="109"/>
      <c r="L37" s="109"/>
      <c r="M37" s="109"/>
      <c r="N37" s="99">
        <v>43405</v>
      </c>
      <c r="O37" s="100"/>
    </row>
    <row r="38" spans="1:17" ht="24.75" customHeight="1" thickBot="1" x14ac:dyDescent="0.3">
      <c r="A38" s="108"/>
      <c r="B38" s="109"/>
      <c r="C38" s="109"/>
      <c r="D38" s="109"/>
      <c r="E38" s="109"/>
      <c r="F38" s="109"/>
      <c r="G38" s="109"/>
      <c r="H38" s="109"/>
      <c r="I38" s="109"/>
      <c r="J38" s="109"/>
      <c r="K38" s="109"/>
      <c r="L38" s="109"/>
      <c r="M38" s="109"/>
      <c r="N38" s="99">
        <v>43435</v>
      </c>
      <c r="O38" s="100"/>
    </row>
    <row r="39" spans="1:17" ht="19.5" customHeight="1" x14ac:dyDescent="0.25">
      <c r="A39" s="97" t="s">
        <v>55</v>
      </c>
      <c r="B39" s="98"/>
      <c r="C39" s="98"/>
      <c r="D39" s="98"/>
      <c r="E39" s="98"/>
      <c r="F39" s="98"/>
      <c r="G39" s="98"/>
      <c r="H39" s="98"/>
      <c r="I39" s="98"/>
      <c r="J39" s="98"/>
      <c r="K39" s="98"/>
      <c r="L39" s="98"/>
      <c r="M39" s="98"/>
      <c r="N39" s="153" t="s">
        <v>56</v>
      </c>
      <c r="O39" s="154"/>
    </row>
    <row r="40" spans="1:17" ht="15" x14ac:dyDescent="0.25">
      <c r="A40" s="108" t="s">
        <v>3</v>
      </c>
      <c r="B40" s="109"/>
      <c r="C40" s="109"/>
      <c r="D40" s="109"/>
      <c r="E40" s="109"/>
      <c r="F40" s="109"/>
      <c r="G40" s="109"/>
      <c r="H40" s="109"/>
      <c r="I40" s="109"/>
      <c r="J40" s="109"/>
      <c r="K40" s="109"/>
      <c r="L40" s="109"/>
      <c r="M40" s="109"/>
      <c r="N40" s="103"/>
      <c r="O40" s="104"/>
    </row>
    <row r="41" spans="1:17" ht="15.75" thickBot="1" x14ac:dyDescent="0.3">
      <c r="A41" s="155"/>
      <c r="B41" s="151"/>
      <c r="C41" s="151"/>
      <c r="D41" s="151"/>
      <c r="E41" s="151"/>
      <c r="F41" s="151"/>
      <c r="G41" s="151"/>
      <c r="H41" s="151"/>
      <c r="I41" s="151"/>
      <c r="J41" s="151"/>
      <c r="K41" s="151"/>
      <c r="L41" s="151"/>
      <c r="M41" s="151"/>
      <c r="N41" s="151"/>
      <c r="O41" s="152"/>
    </row>
    <row r="42" spans="1:17" ht="6.75" customHeight="1" x14ac:dyDescent="0.25">
      <c r="A42" s="139"/>
      <c r="B42" s="139"/>
      <c r="C42" s="139"/>
      <c r="D42" s="139"/>
      <c r="E42" s="139"/>
      <c r="F42" s="139"/>
      <c r="G42" s="139"/>
      <c r="H42" s="139"/>
      <c r="I42" s="139"/>
      <c r="J42" s="139"/>
      <c r="K42" s="139"/>
      <c r="L42" s="139"/>
      <c r="M42" s="139"/>
      <c r="N42" s="139"/>
      <c r="O42" s="139"/>
    </row>
    <row r="44" spans="1:17" ht="14.25" x14ac:dyDescent="0.2">
      <c r="Q44" s="39" t="s">
        <v>77</v>
      </c>
    </row>
    <row r="45" spans="1:17" ht="14.25" x14ac:dyDescent="0.2">
      <c r="Q45" s="39" t="s">
        <v>78</v>
      </c>
    </row>
    <row r="46" spans="1:17" ht="14.25" x14ac:dyDescent="0.2">
      <c r="Q46" s="39" t="s">
        <v>79</v>
      </c>
    </row>
    <row r="47" spans="1:17" ht="14.25" x14ac:dyDescent="0.2">
      <c r="Q47" s="39" t="s">
        <v>80</v>
      </c>
    </row>
    <row r="48" spans="1:17" ht="14.25" x14ac:dyDescent="0.2">
      <c r="Q48" s="39" t="s">
        <v>81</v>
      </c>
    </row>
    <row r="49" spans="17:17" ht="14.25" x14ac:dyDescent="0.2">
      <c r="Q49" s="39" t="s">
        <v>82</v>
      </c>
    </row>
    <row r="50" spans="17:17" ht="14.25" x14ac:dyDescent="0.2">
      <c r="Q50" s="39" t="s">
        <v>83</v>
      </c>
    </row>
    <row r="51" spans="17:17" ht="14.25" x14ac:dyDescent="0.2">
      <c r="Q51" s="39" t="s">
        <v>84</v>
      </c>
    </row>
    <row r="52" spans="17:17" ht="14.25" x14ac:dyDescent="0.2">
      <c r="Q52" s="39" t="s">
        <v>85</v>
      </c>
    </row>
    <row r="53" spans="17:17" ht="14.25" x14ac:dyDescent="0.2">
      <c r="Q53" s="39" t="s">
        <v>86</v>
      </c>
    </row>
    <row r="54" spans="17:17" ht="14.25" x14ac:dyDescent="0.2">
      <c r="Q54" s="39" t="s">
        <v>87</v>
      </c>
    </row>
    <row r="55" spans="17:17" ht="14.25" x14ac:dyDescent="0.2">
      <c r="Q55" s="39" t="s">
        <v>88</v>
      </c>
    </row>
    <row r="56" spans="17:17" ht="14.25" x14ac:dyDescent="0.2">
      <c r="Q56" s="39" t="s">
        <v>89</v>
      </c>
    </row>
    <row r="58" spans="17:17" x14ac:dyDescent="0.25">
      <c r="Q58" s="10">
        <v>0.11</v>
      </c>
    </row>
    <row r="59" spans="17:17" x14ac:dyDescent="0.25">
      <c r="Q59" s="10">
        <v>0.15</v>
      </c>
    </row>
  </sheetData>
  <mergeCells count="74">
    <mergeCell ref="A42:O42"/>
    <mergeCell ref="A25:O25"/>
    <mergeCell ref="H22:K22"/>
    <mergeCell ref="A22:C23"/>
    <mergeCell ref="D22:G22"/>
    <mergeCell ref="A24:O24"/>
    <mergeCell ref="A39:M39"/>
    <mergeCell ref="N39:O39"/>
    <mergeCell ref="A40:M40"/>
    <mergeCell ref="N40:O40"/>
    <mergeCell ref="A41:M41"/>
    <mergeCell ref="N41:O41"/>
    <mergeCell ref="A26:M26"/>
    <mergeCell ref="N26:O26"/>
    <mergeCell ref="A27:M27"/>
    <mergeCell ref="N27:O27"/>
    <mergeCell ref="L23:O23"/>
    <mergeCell ref="A5:E5"/>
    <mergeCell ref="A16:B16"/>
    <mergeCell ref="A17:B17"/>
    <mergeCell ref="A18:A21"/>
    <mergeCell ref="A15:B15"/>
    <mergeCell ref="A10:O10"/>
    <mergeCell ref="J9:O9"/>
    <mergeCell ref="F5:O5"/>
    <mergeCell ref="A6:E6"/>
    <mergeCell ref="G6:O6"/>
    <mergeCell ref="A7:D8"/>
    <mergeCell ref="E7:E8"/>
    <mergeCell ref="F7:G8"/>
    <mergeCell ref="A12:O12"/>
    <mergeCell ref="A13:O13"/>
    <mergeCell ref="A14:B14"/>
    <mergeCell ref="I7:I8"/>
    <mergeCell ref="J7:K8"/>
    <mergeCell ref="L7:O7"/>
    <mergeCell ref="L8:M8"/>
    <mergeCell ref="H7:H8"/>
    <mergeCell ref="A38:M38"/>
    <mergeCell ref="N38:O38"/>
    <mergeCell ref="D1:O1"/>
    <mergeCell ref="D2:O2"/>
    <mergeCell ref="A3:E3"/>
    <mergeCell ref="F3:O3"/>
    <mergeCell ref="A4:E4"/>
    <mergeCell ref="F4:O4"/>
    <mergeCell ref="A1:C2"/>
    <mergeCell ref="N8:O8"/>
    <mergeCell ref="A9:D9"/>
    <mergeCell ref="F9:G9"/>
    <mergeCell ref="L22:O22"/>
    <mergeCell ref="D23:G23"/>
    <mergeCell ref="H23:K23"/>
    <mergeCell ref="A11:O11"/>
    <mergeCell ref="A28:M28"/>
    <mergeCell ref="N28:O28"/>
    <mergeCell ref="A29:M29"/>
    <mergeCell ref="N29:O29"/>
    <mergeCell ref="A30:M30"/>
    <mergeCell ref="N30:O30"/>
    <mergeCell ref="A33:M33"/>
    <mergeCell ref="N33:O33"/>
    <mergeCell ref="A31:M31"/>
    <mergeCell ref="N31:O31"/>
    <mergeCell ref="A32:M32"/>
    <mergeCell ref="N32:O32"/>
    <mergeCell ref="A36:M36"/>
    <mergeCell ref="A37:M37"/>
    <mergeCell ref="N36:O36"/>
    <mergeCell ref="N37:O37"/>
    <mergeCell ref="A34:M34"/>
    <mergeCell ref="N34:O34"/>
    <mergeCell ref="A35:M35"/>
    <mergeCell ref="N35:O35"/>
  </mergeCells>
  <dataValidations disablePrompts="1"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&amp;RD&amp;8iseñado por: Wilson Andrade González</oddFooter>
  </headerFooter>
  <drawing r:id="rId2"/>
  <legacyDrawing r:id="rId3"/>
  <oleObjects>
    <mc:AlternateContent xmlns:mc="http://schemas.openxmlformats.org/markup-compatibility/2006">
      <mc:Choice Requires="x14">
        <oleObject progId="PBrush" shapeId="6146"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6146"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9"/>
  <sheetViews>
    <sheetView zoomScaleNormal="100" zoomScaleSheetLayoutView="72" workbookViewId="0">
      <selection activeCell="A32" sqref="A32:M32"/>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 width="11.42578125" style="3"/>
    <col min="26" max="26" width="18.5703125" style="3" bestFit="1" customWidth="1"/>
    <col min="27" max="27" width="15.7109375" style="3" bestFit="1" customWidth="1"/>
    <col min="28"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8" ht="20.25" customHeight="1" x14ac:dyDescent="0.25">
      <c r="A1" s="170"/>
      <c r="B1" s="171"/>
      <c r="C1" s="172"/>
      <c r="D1" s="176" t="s">
        <v>20</v>
      </c>
      <c r="E1" s="176"/>
      <c r="F1" s="176"/>
      <c r="G1" s="176"/>
      <c r="H1" s="176"/>
      <c r="I1" s="176"/>
      <c r="J1" s="176"/>
      <c r="K1" s="176"/>
      <c r="L1" s="176"/>
      <c r="M1" s="176"/>
      <c r="N1" s="176"/>
      <c r="O1" s="177"/>
    </row>
    <row r="2" spans="1:28" ht="15.75" customHeight="1" thickBot="1" x14ac:dyDescent="0.3">
      <c r="A2" s="173"/>
      <c r="B2" s="174"/>
      <c r="C2" s="175"/>
      <c r="D2" s="178" t="s">
        <v>63</v>
      </c>
      <c r="E2" s="178"/>
      <c r="F2" s="178"/>
      <c r="G2" s="178"/>
      <c r="H2" s="178"/>
      <c r="I2" s="178"/>
      <c r="J2" s="178"/>
      <c r="K2" s="178"/>
      <c r="L2" s="178"/>
      <c r="M2" s="178"/>
      <c r="N2" s="178"/>
      <c r="O2" s="179"/>
    </row>
    <row r="3" spans="1:28" ht="13.5" customHeight="1" x14ac:dyDescent="0.25">
      <c r="A3" s="186" t="s">
        <v>0</v>
      </c>
      <c r="B3" s="187"/>
      <c r="C3" s="187"/>
      <c r="D3" s="187"/>
      <c r="E3" s="187"/>
      <c r="F3" s="187" t="str">
        <f>'SET-GF Tesorería'!J3</f>
        <v>GESTIÓN FINANCIERA -TESORERIA</v>
      </c>
      <c r="G3" s="187"/>
      <c r="H3" s="187"/>
      <c r="I3" s="187"/>
      <c r="J3" s="187"/>
      <c r="K3" s="187"/>
      <c r="L3" s="187"/>
      <c r="M3" s="187"/>
      <c r="N3" s="187"/>
      <c r="O3" s="188"/>
    </row>
    <row r="4" spans="1:28" ht="15.75" customHeight="1" x14ac:dyDescent="0.25">
      <c r="A4" s="184" t="s">
        <v>1</v>
      </c>
      <c r="B4" s="185"/>
      <c r="C4" s="185"/>
      <c r="D4" s="185"/>
      <c r="E4" s="185"/>
      <c r="F4" s="189" t="str">
        <f>'SET-GF Tesorería'!$B8</f>
        <v>Nivel de Endeudamiento</v>
      </c>
      <c r="G4" s="189"/>
      <c r="H4" s="189"/>
      <c r="I4" s="189"/>
      <c r="J4" s="189"/>
      <c r="K4" s="189"/>
      <c r="L4" s="189"/>
      <c r="M4" s="189"/>
      <c r="N4" s="189"/>
      <c r="O4" s="190"/>
    </row>
    <row r="5" spans="1:28" ht="15.75" customHeight="1" x14ac:dyDescent="0.25">
      <c r="A5" s="184" t="s">
        <v>51</v>
      </c>
      <c r="B5" s="185"/>
      <c r="C5" s="185"/>
      <c r="D5" s="185"/>
      <c r="E5" s="185"/>
      <c r="F5" s="191" t="str">
        <f>'SET-GF Tesorería'!F8</f>
        <v xml:space="preserve">Eficiencia </v>
      </c>
      <c r="G5" s="192"/>
      <c r="H5" s="192"/>
      <c r="I5" s="192"/>
      <c r="J5" s="192"/>
      <c r="K5" s="192"/>
      <c r="L5" s="192"/>
      <c r="M5" s="192"/>
      <c r="N5" s="192"/>
      <c r="O5" s="193"/>
    </row>
    <row r="6" spans="1:28" ht="17.25" customHeight="1" thickBot="1" x14ac:dyDescent="0.3">
      <c r="A6" s="180" t="s">
        <v>21</v>
      </c>
      <c r="B6" s="181"/>
      <c r="C6" s="181"/>
      <c r="D6" s="181"/>
      <c r="E6" s="181"/>
      <c r="F6" s="22" t="s">
        <v>90</v>
      </c>
      <c r="G6" s="182" t="str">
        <f>'SET-GF Tesorería'!A8</f>
        <v>IN03</v>
      </c>
      <c r="H6" s="182"/>
      <c r="I6" s="182"/>
      <c r="J6" s="182"/>
      <c r="K6" s="182"/>
      <c r="L6" s="182"/>
      <c r="M6" s="182"/>
      <c r="N6" s="182"/>
      <c r="O6" s="183"/>
      <c r="Z6" s="59"/>
      <c r="AA6" s="59"/>
      <c r="AB6" s="59"/>
    </row>
    <row r="7" spans="1:28" ht="12.75" customHeight="1" x14ac:dyDescent="0.25">
      <c r="A7" s="160" t="s">
        <v>22</v>
      </c>
      <c r="B7" s="161"/>
      <c r="C7" s="161"/>
      <c r="D7" s="161"/>
      <c r="E7" s="110" t="s">
        <v>23</v>
      </c>
      <c r="F7" s="110" t="s">
        <v>24</v>
      </c>
      <c r="G7" s="110"/>
      <c r="H7" s="110" t="s">
        <v>25</v>
      </c>
      <c r="I7" s="110" t="s">
        <v>26</v>
      </c>
      <c r="J7" s="110" t="s">
        <v>27</v>
      </c>
      <c r="K7" s="110"/>
      <c r="L7" s="158" t="s">
        <v>28</v>
      </c>
      <c r="M7" s="158"/>
      <c r="N7" s="158"/>
      <c r="O7" s="159"/>
    </row>
    <row r="8" spans="1:28" ht="46.5" customHeight="1" x14ac:dyDescent="0.25">
      <c r="A8" s="162"/>
      <c r="B8" s="156"/>
      <c r="C8" s="156"/>
      <c r="D8" s="156"/>
      <c r="E8" s="111"/>
      <c r="F8" s="111"/>
      <c r="G8" s="111"/>
      <c r="H8" s="111"/>
      <c r="I8" s="111"/>
      <c r="J8" s="111"/>
      <c r="K8" s="111"/>
      <c r="L8" s="156" t="s">
        <v>29</v>
      </c>
      <c r="M8" s="156"/>
      <c r="N8" s="156" t="s">
        <v>30</v>
      </c>
      <c r="O8" s="157"/>
      <c r="Z8" s="59"/>
      <c r="AA8" s="59"/>
    </row>
    <row r="9" spans="1:28" ht="69.75" customHeight="1" thickBot="1" x14ac:dyDescent="0.3">
      <c r="A9" s="168" t="str">
        <f>'SET-GF Tesorería'!$C8</f>
        <v>Reflejar el grado de apalancamiento teniendo en cuenta que los recursos recibidos por convenios para la ejecución de proyectos de aguas potable y saneamiento básico son registrados contablemente como deudas con terceros, se hace necesario aterrizar la meta en función de la actividad para que la realidad de la empresa se refleje en el resultado que arroje este indicador.</v>
      </c>
      <c r="B9" s="169"/>
      <c r="C9" s="169"/>
      <c r="D9" s="169"/>
      <c r="E9" s="15" t="s">
        <v>35</v>
      </c>
      <c r="F9" s="169" t="str">
        <f>'SET-GF Tesorería'!$D8</f>
        <v xml:space="preserve">Pasivo total  / Activo  Total </v>
      </c>
      <c r="G9" s="169"/>
      <c r="H9" s="20">
        <f>$O16</f>
        <v>0.4</v>
      </c>
      <c r="I9" s="14" t="str">
        <f>'SET-GF Tesorería'!$E8</f>
        <v>Mensual</v>
      </c>
      <c r="J9" s="121" t="s">
        <v>87</v>
      </c>
      <c r="K9" s="122"/>
      <c r="L9" s="122"/>
      <c r="M9" s="122"/>
      <c r="N9" s="122"/>
      <c r="O9" s="123"/>
      <c r="AA9" s="59"/>
    </row>
    <row r="10" spans="1:28" ht="13.5" customHeight="1" x14ac:dyDescent="0.25">
      <c r="A10" s="124" t="s">
        <v>38</v>
      </c>
      <c r="B10" s="125"/>
      <c r="C10" s="125"/>
      <c r="D10" s="125"/>
      <c r="E10" s="125"/>
      <c r="F10" s="125"/>
      <c r="G10" s="125"/>
      <c r="H10" s="125"/>
      <c r="I10" s="125"/>
      <c r="J10" s="125"/>
      <c r="K10" s="125"/>
      <c r="L10" s="125"/>
      <c r="M10" s="125"/>
      <c r="N10" s="125"/>
      <c r="O10" s="126"/>
    </row>
    <row r="11" spans="1:28" ht="18.75" customHeight="1" thickBot="1" x14ac:dyDescent="0.3">
      <c r="A11" s="127"/>
      <c r="B11" s="128"/>
      <c r="C11" s="128"/>
      <c r="D11" s="128"/>
      <c r="E11" s="128"/>
      <c r="F11" s="128"/>
      <c r="G11" s="128"/>
      <c r="H11" s="128"/>
      <c r="I11" s="128"/>
      <c r="J11" s="128"/>
      <c r="K11" s="128"/>
      <c r="L11" s="128"/>
      <c r="M11" s="128"/>
      <c r="N11" s="128"/>
      <c r="O11" s="129"/>
    </row>
    <row r="12" spans="1:28" ht="15" customHeight="1" thickBot="1" x14ac:dyDescent="0.3">
      <c r="A12" s="130" t="s">
        <v>31</v>
      </c>
      <c r="B12" s="131"/>
      <c r="C12" s="131"/>
      <c r="D12" s="131"/>
      <c r="E12" s="131"/>
      <c r="F12" s="131"/>
      <c r="G12" s="131"/>
      <c r="H12" s="131"/>
      <c r="I12" s="131"/>
      <c r="J12" s="131"/>
      <c r="K12" s="131"/>
      <c r="L12" s="131"/>
      <c r="M12" s="131"/>
      <c r="N12" s="131"/>
      <c r="O12" s="132"/>
      <c r="V12" s="8"/>
      <c r="W12" s="7"/>
      <c r="X12" s="7"/>
    </row>
    <row r="13" spans="1:28" ht="16.5" customHeight="1" x14ac:dyDescent="0.25">
      <c r="A13" s="163" t="s">
        <v>139</v>
      </c>
      <c r="B13" s="164"/>
      <c r="C13" s="164"/>
      <c r="D13" s="164"/>
      <c r="E13" s="164"/>
      <c r="F13" s="164"/>
      <c r="G13" s="164"/>
      <c r="H13" s="164"/>
      <c r="I13" s="164"/>
      <c r="J13" s="164"/>
      <c r="K13" s="164"/>
      <c r="L13" s="164"/>
      <c r="M13" s="164"/>
      <c r="N13" s="164"/>
      <c r="O13" s="165"/>
      <c r="V13" s="8"/>
      <c r="W13" s="9"/>
      <c r="X13" s="9"/>
    </row>
    <row r="14" spans="1:28" ht="16.5" customHeight="1" x14ac:dyDescent="0.25">
      <c r="A14" s="166" t="s">
        <v>32</v>
      </c>
      <c r="B14" s="167"/>
      <c r="C14" s="62" t="s">
        <v>8</v>
      </c>
      <c r="D14" s="62" t="s">
        <v>9</v>
      </c>
      <c r="E14" s="62" t="s">
        <v>10</v>
      </c>
      <c r="F14" s="62" t="s">
        <v>11</v>
      </c>
      <c r="G14" s="62" t="s">
        <v>12</v>
      </c>
      <c r="H14" s="62" t="s">
        <v>13</v>
      </c>
      <c r="I14" s="62" t="s">
        <v>14</v>
      </c>
      <c r="J14" s="62" t="s">
        <v>15</v>
      </c>
      <c r="K14" s="62" t="s">
        <v>16</v>
      </c>
      <c r="L14" s="62" t="s">
        <v>17</v>
      </c>
      <c r="M14" s="62" t="s">
        <v>18</v>
      </c>
      <c r="N14" s="62" t="s">
        <v>19</v>
      </c>
      <c r="O14" s="6" t="s">
        <v>33</v>
      </c>
      <c r="V14" s="8"/>
      <c r="W14" s="9"/>
      <c r="X14" s="9"/>
    </row>
    <row r="15" spans="1:28" ht="16.5" customHeight="1" x14ac:dyDescent="0.25">
      <c r="A15" s="133" t="s">
        <v>39</v>
      </c>
      <c r="B15" s="134"/>
      <c r="C15" s="66">
        <f t="shared" ref="C15:N15" si="0">$O$15</f>
        <v>0.38</v>
      </c>
      <c r="D15" s="66">
        <f t="shared" si="0"/>
        <v>0.38</v>
      </c>
      <c r="E15" s="66">
        <f t="shared" si="0"/>
        <v>0.38</v>
      </c>
      <c r="F15" s="66">
        <f t="shared" si="0"/>
        <v>0.38</v>
      </c>
      <c r="G15" s="66">
        <f t="shared" si="0"/>
        <v>0.38</v>
      </c>
      <c r="H15" s="66">
        <f t="shared" si="0"/>
        <v>0.38</v>
      </c>
      <c r="I15" s="66">
        <f t="shared" si="0"/>
        <v>0.38</v>
      </c>
      <c r="J15" s="66">
        <f t="shared" si="0"/>
        <v>0.38</v>
      </c>
      <c r="K15" s="66">
        <f t="shared" si="0"/>
        <v>0.38</v>
      </c>
      <c r="L15" s="66">
        <f t="shared" si="0"/>
        <v>0.38</v>
      </c>
      <c r="M15" s="66">
        <f t="shared" si="0"/>
        <v>0.38</v>
      </c>
      <c r="N15" s="66">
        <f t="shared" si="0"/>
        <v>0.38</v>
      </c>
      <c r="O15" s="67">
        <f>'SET-GF Tesorería'!J8</f>
        <v>0.38</v>
      </c>
      <c r="V15" s="8"/>
      <c r="W15" s="9"/>
      <c r="X15" s="9"/>
    </row>
    <row r="16" spans="1:28" ht="17.25" customHeight="1" x14ac:dyDescent="0.25">
      <c r="A16" s="133" t="s">
        <v>138</v>
      </c>
      <c r="B16" s="134"/>
      <c r="C16" s="66">
        <f t="shared" ref="C16:N16" si="1">$O$16</f>
        <v>0.4</v>
      </c>
      <c r="D16" s="66">
        <f t="shared" si="1"/>
        <v>0.4</v>
      </c>
      <c r="E16" s="66">
        <f t="shared" si="1"/>
        <v>0.4</v>
      </c>
      <c r="F16" s="66">
        <f t="shared" si="1"/>
        <v>0.4</v>
      </c>
      <c r="G16" s="66">
        <f t="shared" si="1"/>
        <v>0.4</v>
      </c>
      <c r="H16" s="66">
        <f t="shared" si="1"/>
        <v>0.4</v>
      </c>
      <c r="I16" s="66">
        <f t="shared" si="1"/>
        <v>0.4</v>
      </c>
      <c r="J16" s="66">
        <f t="shared" si="1"/>
        <v>0.4</v>
      </c>
      <c r="K16" s="66">
        <f t="shared" si="1"/>
        <v>0.4</v>
      </c>
      <c r="L16" s="66">
        <f t="shared" si="1"/>
        <v>0.4</v>
      </c>
      <c r="M16" s="66">
        <f t="shared" si="1"/>
        <v>0.4</v>
      </c>
      <c r="N16" s="66">
        <f t="shared" si="1"/>
        <v>0.4</v>
      </c>
      <c r="O16" s="65">
        <f>'SET-GF Tesorería'!K8</f>
        <v>0.4</v>
      </c>
      <c r="V16" s="8"/>
      <c r="W16" s="9"/>
      <c r="X16" s="9"/>
    </row>
    <row r="17" spans="1:24" ht="17.25" customHeight="1" x14ac:dyDescent="0.25">
      <c r="A17" s="137" t="s">
        <v>135</v>
      </c>
      <c r="B17" s="138"/>
      <c r="C17" s="11">
        <f>IF((C19),C18/C19,"-")</f>
        <v>0.78238480771520424</v>
      </c>
      <c r="D17" s="11">
        <f>IF((D19),D18/D19,"-")</f>
        <v>0.78889780869978887</v>
      </c>
      <c r="E17" s="11">
        <f>IF((E19),E18/E19,"-")</f>
        <v>0.79066780821917804</v>
      </c>
      <c r="F17" s="11">
        <f>IF((F19),F18/F19,"-")</f>
        <v>0.80007927312641014</v>
      </c>
      <c r="G17" s="11" t="str">
        <f t="shared" ref="G17:O17" si="2">IF((G19),G18/G19,"-")</f>
        <v>-</v>
      </c>
      <c r="H17" s="11">
        <f t="shared" si="2"/>
        <v>0.80937638213180008</v>
      </c>
      <c r="I17" s="11">
        <f t="shared" si="2"/>
        <v>0.80961634904714141</v>
      </c>
      <c r="J17" s="11" t="str">
        <f>IF((J19),J18/J19,"-")</f>
        <v>-</v>
      </c>
      <c r="K17" s="11">
        <f>IF((K19),K18/K19,"-")</f>
        <v>0.77364130434782608</v>
      </c>
      <c r="L17" s="11">
        <f t="shared" si="2"/>
        <v>0.77871669556991963</v>
      </c>
      <c r="M17" s="11" t="str">
        <f t="shared" si="2"/>
        <v>-</v>
      </c>
      <c r="N17" s="11" t="str">
        <f t="shared" si="2"/>
        <v>-</v>
      </c>
      <c r="O17" s="12" t="str">
        <f t="shared" si="2"/>
        <v>-</v>
      </c>
      <c r="V17" s="8"/>
      <c r="W17" s="9"/>
      <c r="X17" s="9"/>
    </row>
    <row r="18" spans="1:24" ht="19.5" customHeight="1" x14ac:dyDescent="0.25">
      <c r="A18" s="135" t="s">
        <v>37</v>
      </c>
      <c r="B18" s="34" t="s">
        <v>105</v>
      </c>
      <c r="C18" s="4">
        <v>26285</v>
      </c>
      <c r="D18" s="4">
        <v>26533</v>
      </c>
      <c r="E18" s="4">
        <v>25858</v>
      </c>
      <c r="F18" s="4">
        <v>26241</v>
      </c>
      <c r="G18" s="4">
        <v>0</v>
      </c>
      <c r="H18" s="4">
        <v>25620</v>
      </c>
      <c r="I18" s="4">
        <v>25830</v>
      </c>
      <c r="J18" s="4"/>
      <c r="K18" s="4">
        <v>25623</v>
      </c>
      <c r="L18" s="4">
        <v>24697</v>
      </c>
      <c r="M18" s="4"/>
      <c r="N18" s="4"/>
      <c r="O18" s="17"/>
      <c r="V18" s="8"/>
      <c r="W18" s="9"/>
      <c r="X18" s="9"/>
    </row>
    <row r="19" spans="1:24" ht="18" customHeight="1" x14ac:dyDescent="0.25">
      <c r="A19" s="135"/>
      <c r="B19" s="34" t="s">
        <v>106</v>
      </c>
      <c r="C19" s="4">
        <v>33596</v>
      </c>
      <c r="D19" s="4">
        <v>33633</v>
      </c>
      <c r="E19" s="4">
        <v>32704</v>
      </c>
      <c r="F19" s="4">
        <v>32798</v>
      </c>
      <c r="G19" s="4">
        <v>0</v>
      </c>
      <c r="H19" s="4">
        <v>31654</v>
      </c>
      <c r="I19" s="4">
        <v>31904</v>
      </c>
      <c r="J19" s="4"/>
      <c r="K19" s="4">
        <v>33120</v>
      </c>
      <c r="L19" s="4">
        <v>31715</v>
      </c>
      <c r="M19" s="4"/>
      <c r="N19" s="4"/>
      <c r="O19" s="17"/>
      <c r="V19" s="8"/>
      <c r="W19" s="9"/>
      <c r="X19" s="9"/>
    </row>
    <row r="20" spans="1:24" ht="21" customHeight="1" x14ac:dyDescent="0.25">
      <c r="A20" s="194"/>
      <c r="B20" s="45"/>
      <c r="C20" s="16"/>
      <c r="D20" s="16"/>
      <c r="E20" s="16"/>
      <c r="F20" s="16"/>
      <c r="G20" s="16"/>
      <c r="H20" s="16"/>
      <c r="I20" s="16"/>
      <c r="J20" s="16"/>
      <c r="K20" s="16"/>
      <c r="L20" s="16"/>
      <c r="M20" s="16"/>
      <c r="N20" s="16"/>
      <c r="O20" s="19"/>
      <c r="V20" s="8"/>
      <c r="W20" s="9"/>
      <c r="X20" s="9"/>
    </row>
    <row r="21" spans="1:24" ht="18" customHeight="1" thickBot="1" x14ac:dyDescent="0.3">
      <c r="A21" s="136"/>
      <c r="B21" s="63" t="s">
        <v>3</v>
      </c>
      <c r="C21" s="5"/>
      <c r="D21" s="5"/>
      <c r="E21" s="5"/>
      <c r="F21" s="5"/>
      <c r="G21" s="5"/>
      <c r="H21" s="5"/>
      <c r="I21" s="5"/>
      <c r="J21" s="5"/>
      <c r="K21" s="5"/>
      <c r="L21" s="5"/>
      <c r="M21" s="5"/>
      <c r="N21" s="5"/>
      <c r="O21" s="18"/>
      <c r="V21" s="8"/>
      <c r="W21" s="9"/>
      <c r="X21" s="9"/>
    </row>
    <row r="22" spans="1:24" ht="14.25" customHeight="1" thickBot="1" x14ac:dyDescent="0.3">
      <c r="A22" s="115" t="s">
        <v>34</v>
      </c>
      <c r="B22" s="116"/>
      <c r="C22" s="117"/>
      <c r="D22" s="112" t="str">
        <f>'SET-GF Tesorería'!$G8</f>
        <v>Menor de 41%</v>
      </c>
      <c r="E22" s="113"/>
      <c r="F22" s="113"/>
      <c r="G22" s="114"/>
      <c r="H22" s="112" t="str">
        <f>'SET-GF Tesorería'!$H8</f>
        <v>Entre 41% y 49%</v>
      </c>
      <c r="I22" s="113"/>
      <c r="J22" s="113"/>
      <c r="K22" s="114"/>
      <c r="L22" s="112" t="str">
        <f>'SET-GF Tesorería'!$I8</f>
        <v>Mayor del 49%</v>
      </c>
      <c r="M22" s="146"/>
      <c r="N22" s="146"/>
      <c r="O22" s="147"/>
      <c r="V22" s="8"/>
      <c r="W22" s="9"/>
      <c r="X22" s="9"/>
    </row>
    <row r="23" spans="1:24" ht="33" customHeight="1" thickBot="1" x14ac:dyDescent="0.3">
      <c r="A23" s="118"/>
      <c r="B23" s="119"/>
      <c r="C23" s="119"/>
      <c r="D23" s="120" t="s">
        <v>7</v>
      </c>
      <c r="E23" s="120"/>
      <c r="F23" s="120"/>
      <c r="G23" s="120"/>
      <c r="H23" s="148" t="s">
        <v>57</v>
      </c>
      <c r="I23" s="148"/>
      <c r="J23" s="148"/>
      <c r="K23" s="148"/>
      <c r="L23" s="149" t="s">
        <v>58</v>
      </c>
      <c r="M23" s="149"/>
      <c r="N23" s="149"/>
      <c r="O23" s="150"/>
      <c r="V23" s="8"/>
      <c r="W23" s="9"/>
      <c r="X23" s="9"/>
    </row>
    <row r="24" spans="1:24" ht="15.75" customHeight="1" thickBot="1" x14ac:dyDescent="0.3">
      <c r="A24" s="140" t="s">
        <v>36</v>
      </c>
      <c r="B24" s="141"/>
      <c r="C24" s="141"/>
      <c r="D24" s="141"/>
      <c r="E24" s="141"/>
      <c r="F24" s="141"/>
      <c r="G24" s="141"/>
      <c r="H24" s="141"/>
      <c r="I24" s="141"/>
      <c r="J24" s="141"/>
      <c r="K24" s="141"/>
      <c r="L24" s="141"/>
      <c r="M24" s="141"/>
      <c r="N24" s="141"/>
      <c r="O24" s="142"/>
      <c r="V24" s="8"/>
      <c r="W24" s="9"/>
      <c r="X24" s="9"/>
    </row>
    <row r="25" spans="1:24" ht="264.75" customHeight="1" thickBot="1" x14ac:dyDescent="0.3">
      <c r="A25" s="143"/>
      <c r="B25" s="144"/>
      <c r="C25" s="144"/>
      <c r="D25" s="144"/>
      <c r="E25" s="144"/>
      <c r="F25" s="144"/>
      <c r="G25" s="144"/>
      <c r="H25" s="144"/>
      <c r="I25" s="144"/>
      <c r="J25" s="144"/>
      <c r="K25" s="144"/>
      <c r="L25" s="144"/>
      <c r="M25" s="144"/>
      <c r="N25" s="144"/>
      <c r="O25" s="145"/>
      <c r="V25" s="8"/>
    </row>
    <row r="26" spans="1:24" ht="15" customHeight="1" x14ac:dyDescent="0.25">
      <c r="A26" s="97" t="s">
        <v>54</v>
      </c>
      <c r="B26" s="98"/>
      <c r="C26" s="98"/>
      <c r="D26" s="98"/>
      <c r="E26" s="98"/>
      <c r="F26" s="98"/>
      <c r="G26" s="98"/>
      <c r="H26" s="98"/>
      <c r="I26" s="98"/>
      <c r="J26" s="98"/>
      <c r="K26" s="98"/>
      <c r="L26" s="98"/>
      <c r="M26" s="98"/>
      <c r="N26" s="153" t="s">
        <v>56</v>
      </c>
      <c r="O26" s="154"/>
    </row>
    <row r="27" spans="1:24" ht="59.25" customHeight="1" x14ac:dyDescent="0.25">
      <c r="A27" s="101" t="s">
        <v>152</v>
      </c>
      <c r="B27" s="102"/>
      <c r="C27" s="102"/>
      <c r="D27" s="102"/>
      <c r="E27" s="102"/>
      <c r="F27" s="102"/>
      <c r="G27" s="102"/>
      <c r="H27" s="102"/>
      <c r="I27" s="102"/>
      <c r="J27" s="102"/>
      <c r="K27" s="102"/>
      <c r="L27" s="102"/>
      <c r="M27" s="102"/>
      <c r="N27" s="99">
        <v>43101</v>
      </c>
      <c r="O27" s="100"/>
    </row>
    <row r="28" spans="1:24" ht="38.25" customHeight="1" x14ac:dyDescent="0.25">
      <c r="A28" s="105" t="s">
        <v>153</v>
      </c>
      <c r="B28" s="106"/>
      <c r="C28" s="106"/>
      <c r="D28" s="106"/>
      <c r="E28" s="106"/>
      <c r="F28" s="106"/>
      <c r="G28" s="106"/>
      <c r="H28" s="106"/>
      <c r="I28" s="106"/>
      <c r="J28" s="106"/>
      <c r="K28" s="106"/>
      <c r="L28" s="106"/>
      <c r="M28" s="107"/>
      <c r="N28" s="99">
        <v>43132</v>
      </c>
      <c r="O28" s="100"/>
    </row>
    <row r="29" spans="1:24" ht="33" customHeight="1" x14ac:dyDescent="0.25">
      <c r="A29" s="101" t="s">
        <v>154</v>
      </c>
      <c r="B29" s="102"/>
      <c r="C29" s="102"/>
      <c r="D29" s="102"/>
      <c r="E29" s="102"/>
      <c r="F29" s="102"/>
      <c r="G29" s="102"/>
      <c r="H29" s="102"/>
      <c r="I29" s="102"/>
      <c r="J29" s="102"/>
      <c r="K29" s="102"/>
      <c r="L29" s="102"/>
      <c r="M29" s="102"/>
      <c r="N29" s="99">
        <v>43160</v>
      </c>
      <c r="O29" s="100"/>
    </row>
    <row r="30" spans="1:24" ht="33.75" customHeight="1" x14ac:dyDescent="0.25">
      <c r="A30" s="101" t="s">
        <v>155</v>
      </c>
      <c r="B30" s="102"/>
      <c r="C30" s="102"/>
      <c r="D30" s="102"/>
      <c r="E30" s="102"/>
      <c r="F30" s="102"/>
      <c r="G30" s="102"/>
      <c r="H30" s="102"/>
      <c r="I30" s="102"/>
      <c r="J30" s="102"/>
      <c r="K30" s="102"/>
      <c r="L30" s="102"/>
      <c r="M30" s="102"/>
      <c r="N30" s="99">
        <v>43191</v>
      </c>
      <c r="O30" s="100"/>
    </row>
    <row r="31" spans="1:24" ht="24" customHeight="1" x14ac:dyDescent="0.25">
      <c r="A31" s="108"/>
      <c r="B31" s="109"/>
      <c r="C31" s="109"/>
      <c r="D31" s="109"/>
      <c r="E31" s="109"/>
      <c r="F31" s="109"/>
      <c r="G31" s="109"/>
      <c r="H31" s="109"/>
      <c r="I31" s="109"/>
      <c r="J31" s="109"/>
      <c r="K31" s="109"/>
      <c r="L31" s="109"/>
      <c r="M31" s="109"/>
      <c r="N31" s="99">
        <v>43221</v>
      </c>
      <c r="O31" s="100"/>
    </row>
    <row r="32" spans="1:24" ht="24" customHeight="1" x14ac:dyDescent="0.25">
      <c r="A32" s="105" t="s">
        <v>156</v>
      </c>
      <c r="B32" s="106"/>
      <c r="C32" s="106"/>
      <c r="D32" s="106"/>
      <c r="E32" s="106"/>
      <c r="F32" s="106"/>
      <c r="G32" s="106"/>
      <c r="H32" s="106"/>
      <c r="I32" s="106"/>
      <c r="J32" s="106"/>
      <c r="K32" s="106"/>
      <c r="L32" s="106"/>
      <c r="M32" s="107"/>
      <c r="N32" s="99">
        <v>43252</v>
      </c>
      <c r="O32" s="100"/>
    </row>
    <row r="33" spans="1:17" ht="30.75" customHeight="1" x14ac:dyDescent="0.25">
      <c r="A33" s="105" t="s">
        <v>173</v>
      </c>
      <c r="B33" s="106"/>
      <c r="C33" s="106"/>
      <c r="D33" s="106"/>
      <c r="E33" s="106"/>
      <c r="F33" s="106"/>
      <c r="G33" s="106"/>
      <c r="H33" s="106"/>
      <c r="I33" s="106"/>
      <c r="J33" s="106"/>
      <c r="K33" s="106"/>
      <c r="L33" s="106"/>
      <c r="M33" s="107"/>
      <c r="N33" s="99">
        <v>43282</v>
      </c>
      <c r="O33" s="100"/>
    </row>
    <row r="34" spans="1:17" ht="30.75" customHeight="1" x14ac:dyDescent="0.25">
      <c r="A34" s="108"/>
      <c r="B34" s="109"/>
      <c r="C34" s="109"/>
      <c r="D34" s="109"/>
      <c r="E34" s="109"/>
      <c r="F34" s="109"/>
      <c r="G34" s="109"/>
      <c r="H34" s="109"/>
      <c r="I34" s="109"/>
      <c r="J34" s="109"/>
      <c r="K34" s="109"/>
      <c r="L34" s="109"/>
      <c r="M34" s="109"/>
      <c r="N34" s="99">
        <v>43313</v>
      </c>
      <c r="O34" s="100"/>
    </row>
    <row r="35" spans="1:17" ht="29.25" customHeight="1" x14ac:dyDescent="0.25">
      <c r="A35" s="101" t="s">
        <v>186</v>
      </c>
      <c r="B35" s="102"/>
      <c r="C35" s="102"/>
      <c r="D35" s="102"/>
      <c r="E35" s="102"/>
      <c r="F35" s="102"/>
      <c r="G35" s="102"/>
      <c r="H35" s="102"/>
      <c r="I35" s="102"/>
      <c r="J35" s="102"/>
      <c r="K35" s="102"/>
      <c r="L35" s="102"/>
      <c r="M35" s="102"/>
      <c r="N35" s="99">
        <v>43344</v>
      </c>
      <c r="O35" s="100"/>
    </row>
    <row r="36" spans="1:17" ht="24" customHeight="1" x14ac:dyDescent="0.25">
      <c r="A36" s="101" t="s">
        <v>187</v>
      </c>
      <c r="B36" s="102"/>
      <c r="C36" s="102"/>
      <c r="D36" s="102"/>
      <c r="E36" s="102"/>
      <c r="F36" s="102"/>
      <c r="G36" s="102"/>
      <c r="H36" s="102"/>
      <c r="I36" s="102"/>
      <c r="J36" s="102"/>
      <c r="K36" s="102"/>
      <c r="L36" s="102"/>
      <c r="M36" s="102"/>
      <c r="N36" s="99">
        <v>43374</v>
      </c>
      <c r="O36" s="100"/>
    </row>
    <row r="37" spans="1:17" ht="16.5" customHeight="1" x14ac:dyDescent="0.25">
      <c r="A37" s="108"/>
      <c r="B37" s="109"/>
      <c r="C37" s="109"/>
      <c r="D37" s="109"/>
      <c r="E37" s="109"/>
      <c r="F37" s="109"/>
      <c r="G37" s="109"/>
      <c r="H37" s="109"/>
      <c r="I37" s="109"/>
      <c r="J37" s="109"/>
      <c r="K37" s="109"/>
      <c r="L37" s="109"/>
      <c r="M37" s="109"/>
      <c r="N37" s="99">
        <v>43405</v>
      </c>
      <c r="O37" s="100"/>
    </row>
    <row r="38" spans="1:17" ht="16.5" customHeight="1" thickBot="1" x14ac:dyDescent="0.3">
      <c r="A38" s="108"/>
      <c r="B38" s="109"/>
      <c r="C38" s="109"/>
      <c r="D38" s="109"/>
      <c r="E38" s="109"/>
      <c r="F38" s="109"/>
      <c r="G38" s="109"/>
      <c r="H38" s="109"/>
      <c r="I38" s="109"/>
      <c r="J38" s="109"/>
      <c r="K38" s="109"/>
      <c r="L38" s="109"/>
      <c r="M38" s="109"/>
      <c r="N38" s="99">
        <v>43435</v>
      </c>
      <c r="O38" s="100"/>
    </row>
    <row r="39" spans="1:17" ht="25.5" customHeight="1" x14ac:dyDescent="0.25">
      <c r="A39" s="97" t="s">
        <v>55</v>
      </c>
      <c r="B39" s="98"/>
      <c r="C39" s="98"/>
      <c r="D39" s="98"/>
      <c r="E39" s="98"/>
      <c r="F39" s="98"/>
      <c r="G39" s="98"/>
      <c r="H39" s="98"/>
      <c r="I39" s="98"/>
      <c r="J39" s="98"/>
      <c r="K39" s="98"/>
      <c r="L39" s="98"/>
      <c r="M39" s="98"/>
      <c r="N39" s="153" t="s">
        <v>56</v>
      </c>
      <c r="O39" s="154"/>
    </row>
    <row r="40" spans="1:17" ht="15" x14ac:dyDescent="0.25">
      <c r="A40" s="108"/>
      <c r="B40" s="109"/>
      <c r="C40" s="109"/>
      <c r="D40" s="109"/>
      <c r="E40" s="109"/>
      <c r="F40" s="109"/>
      <c r="G40" s="109"/>
      <c r="H40" s="109"/>
      <c r="I40" s="109"/>
      <c r="J40" s="109"/>
      <c r="K40" s="109"/>
      <c r="L40" s="109"/>
      <c r="M40" s="109"/>
      <c r="N40" s="103"/>
      <c r="O40" s="104"/>
    </row>
    <row r="41" spans="1:17" ht="15.75" thickBot="1" x14ac:dyDescent="0.3">
      <c r="A41" s="155"/>
      <c r="B41" s="151"/>
      <c r="C41" s="151"/>
      <c r="D41" s="151"/>
      <c r="E41" s="151"/>
      <c r="F41" s="151"/>
      <c r="G41" s="151"/>
      <c r="H41" s="151"/>
      <c r="I41" s="151"/>
      <c r="J41" s="151"/>
      <c r="K41" s="151"/>
      <c r="L41" s="151"/>
      <c r="M41" s="151"/>
      <c r="N41" s="151"/>
      <c r="O41" s="152"/>
    </row>
    <row r="42" spans="1:17" ht="5.25" customHeight="1" x14ac:dyDescent="0.25">
      <c r="A42" s="139"/>
      <c r="B42" s="139"/>
      <c r="C42" s="139"/>
      <c r="D42" s="139"/>
      <c r="E42" s="139"/>
      <c r="F42" s="139"/>
      <c r="G42" s="139"/>
      <c r="H42" s="139"/>
      <c r="I42" s="139"/>
      <c r="J42" s="139"/>
      <c r="K42" s="139"/>
      <c r="L42" s="139"/>
      <c r="M42" s="139"/>
      <c r="N42" s="139"/>
      <c r="O42" s="139"/>
    </row>
    <row r="44" spans="1:17" ht="14.25" x14ac:dyDescent="0.2">
      <c r="Q44" s="39" t="s">
        <v>77</v>
      </c>
    </row>
    <row r="45" spans="1:17" ht="14.25" x14ac:dyDescent="0.2">
      <c r="Q45" s="39" t="s">
        <v>78</v>
      </c>
    </row>
    <row r="46" spans="1:17" ht="14.25" x14ac:dyDescent="0.2">
      <c r="Q46" s="39" t="s">
        <v>79</v>
      </c>
    </row>
    <row r="47" spans="1:17" ht="14.25" x14ac:dyDescent="0.2">
      <c r="Q47" s="39" t="s">
        <v>80</v>
      </c>
    </row>
    <row r="48" spans="1:17" ht="14.25" x14ac:dyDescent="0.2">
      <c r="Q48" s="39" t="s">
        <v>81</v>
      </c>
    </row>
    <row r="49" spans="17:17" ht="14.25" x14ac:dyDescent="0.2">
      <c r="Q49" s="39" t="s">
        <v>82</v>
      </c>
    </row>
    <row r="50" spans="17:17" ht="14.25" x14ac:dyDescent="0.2">
      <c r="Q50" s="39" t="s">
        <v>83</v>
      </c>
    </row>
    <row r="51" spans="17:17" ht="14.25" x14ac:dyDescent="0.2">
      <c r="Q51" s="39" t="s">
        <v>84</v>
      </c>
    </row>
    <row r="52" spans="17:17" ht="14.25" x14ac:dyDescent="0.2">
      <c r="Q52" s="39" t="s">
        <v>85</v>
      </c>
    </row>
    <row r="53" spans="17:17" ht="14.25" x14ac:dyDescent="0.2">
      <c r="Q53" s="39" t="s">
        <v>86</v>
      </c>
    </row>
    <row r="54" spans="17:17" ht="14.25" x14ac:dyDescent="0.2">
      <c r="Q54" s="39" t="s">
        <v>87</v>
      </c>
    </row>
    <row r="55" spans="17:17" ht="14.25" x14ac:dyDescent="0.2">
      <c r="Q55" s="39" t="s">
        <v>88</v>
      </c>
    </row>
    <row r="56" spans="17:17" ht="14.25" x14ac:dyDescent="0.2">
      <c r="Q56" s="39" t="s">
        <v>89</v>
      </c>
    </row>
    <row r="58" spans="17:17" x14ac:dyDescent="0.25">
      <c r="Q58" s="21">
        <v>0.38</v>
      </c>
    </row>
    <row r="59" spans="17:17" x14ac:dyDescent="0.25">
      <c r="Q59" s="21">
        <v>0.4</v>
      </c>
    </row>
  </sheetData>
  <mergeCells count="74">
    <mergeCell ref="A42:O42"/>
    <mergeCell ref="N8:O8"/>
    <mergeCell ref="A9:D9"/>
    <mergeCell ref="F9:G9"/>
    <mergeCell ref="L22:O22"/>
    <mergeCell ref="D23:G23"/>
    <mergeCell ref="H23:K23"/>
    <mergeCell ref="H22:K22"/>
    <mergeCell ref="A22:C23"/>
    <mergeCell ref="D22:G22"/>
    <mergeCell ref="I7:I8"/>
    <mergeCell ref="A39:M39"/>
    <mergeCell ref="N39:O39"/>
    <mergeCell ref="A40:M40"/>
    <mergeCell ref="N40:O40"/>
    <mergeCell ref="A26:M26"/>
    <mergeCell ref="A5:E5"/>
    <mergeCell ref="A16:B16"/>
    <mergeCell ref="A17:B17"/>
    <mergeCell ref="A18:A21"/>
    <mergeCell ref="A15:B15"/>
    <mergeCell ref="F5:O5"/>
    <mergeCell ref="A41:M41"/>
    <mergeCell ref="N41:O41"/>
    <mergeCell ref="D1:O1"/>
    <mergeCell ref="D2:O2"/>
    <mergeCell ref="A3:E3"/>
    <mergeCell ref="F3:O3"/>
    <mergeCell ref="A4:E4"/>
    <mergeCell ref="F4:O4"/>
    <mergeCell ref="A1:C2"/>
    <mergeCell ref="G6:O6"/>
    <mergeCell ref="A6:E6"/>
    <mergeCell ref="A7:D8"/>
    <mergeCell ref="E7:E8"/>
    <mergeCell ref="F7:G8"/>
    <mergeCell ref="H7:H8"/>
    <mergeCell ref="N26:O26"/>
    <mergeCell ref="A27:M27"/>
    <mergeCell ref="N27:O27"/>
    <mergeCell ref="A28:M28"/>
    <mergeCell ref="N28:O28"/>
    <mergeCell ref="A29:M29"/>
    <mergeCell ref="N29:O29"/>
    <mergeCell ref="A30:M30"/>
    <mergeCell ref="N30:O30"/>
    <mergeCell ref="A31:M31"/>
    <mergeCell ref="N31:O31"/>
    <mergeCell ref="A32:M32"/>
    <mergeCell ref="N32:O32"/>
    <mergeCell ref="A33:M33"/>
    <mergeCell ref="J7:K8"/>
    <mergeCell ref="L7:O7"/>
    <mergeCell ref="L8:M8"/>
    <mergeCell ref="A10:O10"/>
    <mergeCell ref="J9:O9"/>
    <mergeCell ref="A25:O25"/>
    <mergeCell ref="L23:O23"/>
    <mergeCell ref="A24:O24"/>
    <mergeCell ref="A11:O11"/>
    <mergeCell ref="A12:O12"/>
    <mergeCell ref="A13:O13"/>
    <mergeCell ref="A14:B14"/>
    <mergeCell ref="N33:O33"/>
    <mergeCell ref="A37:M37"/>
    <mergeCell ref="N37:O37"/>
    <mergeCell ref="A38:M38"/>
    <mergeCell ref="N38:O38"/>
    <mergeCell ref="A34:M34"/>
    <mergeCell ref="N34:O34"/>
    <mergeCell ref="A35:M35"/>
    <mergeCell ref="N35:O35"/>
    <mergeCell ref="A36:M36"/>
    <mergeCell ref="N36:O36"/>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9218"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9218"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zoomScaleNormal="100" zoomScaleSheetLayoutView="72" workbookViewId="0">
      <selection activeCell="A36" sqref="A36:M36"/>
    </sheetView>
  </sheetViews>
  <sheetFormatPr baseColWidth="10" defaultRowHeight="12.75" x14ac:dyDescent="0.25"/>
  <cols>
    <col min="1" max="1" width="3.85546875" style="3" customWidth="1"/>
    <col min="2" max="2" width="26.85546875" style="3" customWidth="1"/>
    <col min="3" max="6" width="7.7109375" style="3" customWidth="1"/>
    <col min="7" max="7" width="8.28515625" style="3" customWidth="1"/>
    <col min="8" max="14" width="7.7109375" style="3" customWidth="1"/>
    <col min="15" max="15" width="9.5703125" style="3" customWidth="1"/>
    <col min="16" max="16" width="11.42578125" style="3"/>
    <col min="17" max="18" width="11.42578125"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170"/>
      <c r="B1" s="171"/>
      <c r="C1" s="172"/>
      <c r="D1" s="176" t="s">
        <v>20</v>
      </c>
      <c r="E1" s="176"/>
      <c r="F1" s="176"/>
      <c r="G1" s="176"/>
      <c r="H1" s="176"/>
      <c r="I1" s="176"/>
      <c r="J1" s="176"/>
      <c r="K1" s="176"/>
      <c r="L1" s="176"/>
      <c r="M1" s="176"/>
      <c r="N1" s="176"/>
      <c r="O1" s="177"/>
    </row>
    <row r="2" spans="1:24" ht="15.75" customHeight="1" thickBot="1" x14ac:dyDescent="0.3">
      <c r="A2" s="173"/>
      <c r="B2" s="174"/>
      <c r="C2" s="175"/>
      <c r="D2" s="178" t="s">
        <v>63</v>
      </c>
      <c r="E2" s="178"/>
      <c r="F2" s="178"/>
      <c r="G2" s="178"/>
      <c r="H2" s="178"/>
      <c r="I2" s="178"/>
      <c r="J2" s="178"/>
      <c r="K2" s="178"/>
      <c r="L2" s="178"/>
      <c r="M2" s="178"/>
      <c r="N2" s="178"/>
      <c r="O2" s="179"/>
    </row>
    <row r="3" spans="1:24" ht="13.5" customHeight="1" x14ac:dyDescent="0.25">
      <c r="A3" s="186" t="s">
        <v>0</v>
      </c>
      <c r="B3" s="187"/>
      <c r="C3" s="187"/>
      <c r="D3" s="187"/>
      <c r="E3" s="187"/>
      <c r="F3" s="187" t="str">
        <f>'SET-GF Tesorería'!J3</f>
        <v>GESTIÓN FINANCIERA -TESORERIA</v>
      </c>
      <c r="G3" s="187"/>
      <c r="H3" s="187"/>
      <c r="I3" s="187"/>
      <c r="J3" s="187"/>
      <c r="K3" s="187"/>
      <c r="L3" s="187"/>
      <c r="M3" s="187"/>
      <c r="N3" s="187"/>
      <c r="O3" s="188"/>
    </row>
    <row r="4" spans="1:24" ht="15.75" customHeight="1" x14ac:dyDescent="0.25">
      <c r="A4" s="184" t="s">
        <v>1</v>
      </c>
      <c r="B4" s="185"/>
      <c r="C4" s="185"/>
      <c r="D4" s="185"/>
      <c r="E4" s="185"/>
      <c r="F4" s="189" t="str">
        <f>'SET-GF Tesorería'!$B9</f>
        <v>Nivel de captación de recursos propios</v>
      </c>
      <c r="G4" s="189"/>
      <c r="H4" s="189"/>
      <c r="I4" s="189"/>
      <c r="J4" s="189"/>
      <c r="K4" s="189"/>
      <c r="L4" s="189"/>
      <c r="M4" s="189"/>
      <c r="N4" s="189"/>
      <c r="O4" s="190"/>
    </row>
    <row r="5" spans="1:24" ht="15.75" customHeight="1" x14ac:dyDescent="0.25">
      <c r="A5" s="184" t="s">
        <v>51</v>
      </c>
      <c r="B5" s="185"/>
      <c r="C5" s="185"/>
      <c r="D5" s="185"/>
      <c r="E5" s="185"/>
      <c r="F5" s="191" t="str">
        <f>'SET-GF Tesorería'!F9</f>
        <v xml:space="preserve">Eficiencia </v>
      </c>
      <c r="G5" s="192"/>
      <c r="H5" s="192"/>
      <c r="I5" s="192"/>
      <c r="J5" s="192"/>
      <c r="K5" s="192"/>
      <c r="L5" s="192"/>
      <c r="M5" s="192"/>
      <c r="N5" s="192"/>
      <c r="O5" s="193"/>
    </row>
    <row r="6" spans="1:24" ht="17.25" customHeight="1" thickBot="1" x14ac:dyDescent="0.3">
      <c r="A6" s="180" t="s">
        <v>21</v>
      </c>
      <c r="B6" s="181"/>
      <c r="C6" s="181"/>
      <c r="D6" s="181"/>
      <c r="E6" s="181"/>
      <c r="F6" s="22" t="s">
        <v>90</v>
      </c>
      <c r="G6" s="182" t="str">
        <f>'SET-GF Tesorería'!A9</f>
        <v>IN04</v>
      </c>
      <c r="H6" s="182"/>
      <c r="I6" s="182"/>
      <c r="J6" s="182"/>
      <c r="K6" s="182"/>
      <c r="L6" s="182"/>
      <c r="M6" s="182"/>
      <c r="N6" s="182"/>
      <c r="O6" s="183"/>
    </row>
    <row r="7" spans="1:24" ht="12.75" customHeight="1" x14ac:dyDescent="0.25">
      <c r="A7" s="160" t="s">
        <v>22</v>
      </c>
      <c r="B7" s="161"/>
      <c r="C7" s="161"/>
      <c r="D7" s="161"/>
      <c r="E7" s="110" t="s">
        <v>23</v>
      </c>
      <c r="F7" s="110" t="s">
        <v>24</v>
      </c>
      <c r="G7" s="110"/>
      <c r="H7" s="110" t="s">
        <v>25</v>
      </c>
      <c r="I7" s="110" t="s">
        <v>26</v>
      </c>
      <c r="J7" s="110" t="s">
        <v>27</v>
      </c>
      <c r="K7" s="110"/>
      <c r="L7" s="158" t="s">
        <v>28</v>
      </c>
      <c r="M7" s="158"/>
      <c r="N7" s="158"/>
      <c r="O7" s="159"/>
    </row>
    <row r="8" spans="1:24" ht="46.5" customHeight="1" x14ac:dyDescent="0.25">
      <c r="A8" s="162"/>
      <c r="B8" s="156"/>
      <c r="C8" s="156"/>
      <c r="D8" s="156"/>
      <c r="E8" s="111"/>
      <c r="F8" s="111"/>
      <c r="G8" s="111"/>
      <c r="H8" s="111"/>
      <c r="I8" s="111"/>
      <c r="J8" s="111"/>
      <c r="K8" s="111"/>
      <c r="L8" s="156" t="s">
        <v>29</v>
      </c>
      <c r="M8" s="156"/>
      <c r="N8" s="156" t="s">
        <v>30</v>
      </c>
      <c r="O8" s="157"/>
    </row>
    <row r="9" spans="1:24" ht="55.5" customHeight="1" thickBot="1" x14ac:dyDescent="0.3">
      <c r="A9" s="168" t="str">
        <f>'SET-GF Tesorería'!$C9</f>
        <v>Fortalecer la eficiencia en la facturacion y cobro  de los recursos propios programados para la vigencia, realizando monitoreo mes a mes de los ingresos a las cuentas bancarias.</v>
      </c>
      <c r="B9" s="169"/>
      <c r="C9" s="169"/>
      <c r="D9" s="169"/>
      <c r="E9" s="15" t="s">
        <v>35</v>
      </c>
      <c r="F9" s="169" t="str">
        <f>'SET-GF Tesorería'!$D9</f>
        <v>Recursos propios captados durante el periódo / Total Recursos Propios programados</v>
      </c>
      <c r="G9" s="169"/>
      <c r="H9" s="20">
        <f>$O16</f>
        <v>1</v>
      </c>
      <c r="I9" s="30" t="str">
        <f>'SET-GF Tesorería'!$E9</f>
        <v>Mensual</v>
      </c>
      <c r="J9" s="121" t="s">
        <v>87</v>
      </c>
      <c r="K9" s="122"/>
      <c r="L9" s="122"/>
      <c r="M9" s="122"/>
      <c r="N9" s="122"/>
      <c r="O9" s="123"/>
    </row>
    <row r="10" spans="1:24" ht="13.5" customHeight="1" x14ac:dyDescent="0.25">
      <c r="A10" s="124" t="s">
        <v>38</v>
      </c>
      <c r="B10" s="125"/>
      <c r="C10" s="125"/>
      <c r="D10" s="125"/>
      <c r="E10" s="125"/>
      <c r="F10" s="125"/>
      <c r="G10" s="125"/>
      <c r="H10" s="125"/>
      <c r="I10" s="125"/>
      <c r="J10" s="125"/>
      <c r="K10" s="125"/>
      <c r="L10" s="125"/>
      <c r="M10" s="125"/>
      <c r="N10" s="125"/>
      <c r="O10" s="126"/>
    </row>
    <row r="11" spans="1:24" ht="18.75" customHeight="1" thickBot="1" x14ac:dyDescent="0.3">
      <c r="A11" s="127"/>
      <c r="B11" s="128"/>
      <c r="C11" s="128"/>
      <c r="D11" s="128"/>
      <c r="E11" s="128"/>
      <c r="F11" s="128"/>
      <c r="G11" s="128"/>
      <c r="H11" s="128"/>
      <c r="I11" s="128"/>
      <c r="J11" s="128"/>
      <c r="K11" s="128"/>
      <c r="L11" s="128"/>
      <c r="M11" s="128"/>
      <c r="N11" s="128"/>
      <c r="O11" s="129"/>
    </row>
    <row r="12" spans="1:24" ht="15" customHeight="1" thickBot="1" x14ac:dyDescent="0.3">
      <c r="A12" s="130" t="s">
        <v>31</v>
      </c>
      <c r="B12" s="131"/>
      <c r="C12" s="131"/>
      <c r="D12" s="131"/>
      <c r="E12" s="131"/>
      <c r="F12" s="131"/>
      <c r="G12" s="131"/>
      <c r="H12" s="131"/>
      <c r="I12" s="131"/>
      <c r="J12" s="131"/>
      <c r="K12" s="131"/>
      <c r="L12" s="131"/>
      <c r="M12" s="131"/>
      <c r="N12" s="131"/>
      <c r="O12" s="132"/>
      <c r="V12" s="8"/>
      <c r="W12" s="31"/>
      <c r="X12" s="31"/>
    </row>
    <row r="13" spans="1:24" ht="16.5" customHeight="1" x14ac:dyDescent="0.25">
      <c r="A13" s="163" t="s">
        <v>139</v>
      </c>
      <c r="B13" s="164"/>
      <c r="C13" s="164"/>
      <c r="D13" s="164"/>
      <c r="E13" s="164"/>
      <c r="F13" s="164"/>
      <c r="G13" s="164"/>
      <c r="H13" s="164"/>
      <c r="I13" s="164"/>
      <c r="J13" s="164"/>
      <c r="K13" s="164"/>
      <c r="L13" s="164"/>
      <c r="M13" s="164"/>
      <c r="N13" s="164"/>
      <c r="O13" s="165"/>
      <c r="V13" s="8"/>
      <c r="W13" s="9"/>
      <c r="X13" s="9"/>
    </row>
    <row r="14" spans="1:24" ht="16.5" customHeight="1" x14ac:dyDescent="0.25">
      <c r="A14" s="166" t="s">
        <v>32</v>
      </c>
      <c r="B14" s="167"/>
      <c r="C14" s="62" t="s">
        <v>8</v>
      </c>
      <c r="D14" s="62" t="s">
        <v>9</v>
      </c>
      <c r="E14" s="62" t="s">
        <v>10</v>
      </c>
      <c r="F14" s="62" t="s">
        <v>11</v>
      </c>
      <c r="G14" s="62" t="s">
        <v>12</v>
      </c>
      <c r="H14" s="62" t="s">
        <v>13</v>
      </c>
      <c r="I14" s="62" t="s">
        <v>14</v>
      </c>
      <c r="J14" s="62" t="s">
        <v>15</v>
      </c>
      <c r="K14" s="62" t="s">
        <v>16</v>
      </c>
      <c r="L14" s="62" t="s">
        <v>17</v>
      </c>
      <c r="M14" s="62" t="s">
        <v>18</v>
      </c>
      <c r="N14" s="62" t="s">
        <v>19</v>
      </c>
      <c r="O14" s="6" t="s">
        <v>33</v>
      </c>
      <c r="V14" s="8"/>
      <c r="W14" s="9"/>
      <c r="X14" s="9"/>
    </row>
    <row r="15" spans="1:24" ht="16.5" customHeight="1" x14ac:dyDescent="0.25">
      <c r="A15" s="133" t="s">
        <v>39</v>
      </c>
      <c r="B15" s="134"/>
      <c r="C15" s="68">
        <f t="shared" ref="C15:N15" si="0">$O$15</f>
        <v>0.88</v>
      </c>
      <c r="D15" s="68">
        <f t="shared" si="0"/>
        <v>0.88</v>
      </c>
      <c r="E15" s="68">
        <f t="shared" si="0"/>
        <v>0.88</v>
      </c>
      <c r="F15" s="68">
        <f t="shared" si="0"/>
        <v>0.88</v>
      </c>
      <c r="G15" s="68">
        <f t="shared" si="0"/>
        <v>0.88</v>
      </c>
      <c r="H15" s="68">
        <f t="shared" si="0"/>
        <v>0.88</v>
      </c>
      <c r="I15" s="68">
        <f t="shared" si="0"/>
        <v>0.88</v>
      </c>
      <c r="J15" s="68">
        <f t="shared" si="0"/>
        <v>0.88</v>
      </c>
      <c r="K15" s="68">
        <f t="shared" si="0"/>
        <v>0.88</v>
      </c>
      <c r="L15" s="68">
        <f t="shared" si="0"/>
        <v>0.88</v>
      </c>
      <c r="M15" s="68">
        <f t="shared" si="0"/>
        <v>0.88</v>
      </c>
      <c r="N15" s="68">
        <f t="shared" si="0"/>
        <v>0.88</v>
      </c>
      <c r="O15" s="69">
        <f>'SET-GF Tesorería'!J9</f>
        <v>0.88</v>
      </c>
      <c r="V15" s="8"/>
      <c r="W15" s="9"/>
      <c r="X15" s="9"/>
    </row>
    <row r="16" spans="1:24" ht="17.25" customHeight="1" x14ac:dyDescent="0.25">
      <c r="A16" s="133" t="s">
        <v>138</v>
      </c>
      <c r="B16" s="134"/>
      <c r="C16" s="68">
        <f t="shared" ref="C16:N16" si="1">$O$16</f>
        <v>1</v>
      </c>
      <c r="D16" s="68">
        <f t="shared" si="1"/>
        <v>1</v>
      </c>
      <c r="E16" s="68">
        <f t="shared" si="1"/>
        <v>1</v>
      </c>
      <c r="F16" s="68">
        <f t="shared" si="1"/>
        <v>1</v>
      </c>
      <c r="G16" s="68">
        <f t="shared" si="1"/>
        <v>1</v>
      </c>
      <c r="H16" s="68">
        <f t="shared" si="1"/>
        <v>1</v>
      </c>
      <c r="I16" s="68">
        <f t="shared" si="1"/>
        <v>1</v>
      </c>
      <c r="J16" s="68">
        <f t="shared" si="1"/>
        <v>1</v>
      </c>
      <c r="K16" s="68">
        <f t="shared" si="1"/>
        <v>1</v>
      </c>
      <c r="L16" s="68">
        <f t="shared" si="1"/>
        <v>1</v>
      </c>
      <c r="M16" s="68">
        <f t="shared" si="1"/>
        <v>1</v>
      </c>
      <c r="N16" s="68">
        <f t="shared" si="1"/>
        <v>1</v>
      </c>
      <c r="O16" s="70">
        <f>'SET-GF Tesorería'!K9</f>
        <v>1</v>
      </c>
      <c r="V16" s="8"/>
      <c r="W16" s="9"/>
      <c r="X16" s="9"/>
    </row>
    <row r="17" spans="1:24" ht="17.25" customHeight="1" x14ac:dyDescent="0.25">
      <c r="A17" s="137" t="s">
        <v>135</v>
      </c>
      <c r="B17" s="138"/>
      <c r="C17" s="46">
        <f>IF((C19),C18/C19,"-")</f>
        <v>1.368421052631579</v>
      </c>
      <c r="D17" s="46">
        <f>IF((D19),D18/D19,"-")</f>
        <v>1.4752028403905537</v>
      </c>
      <c r="E17" s="46">
        <f>IF((E19),E18/E19,"-")</f>
        <v>1.0868596881959911</v>
      </c>
      <c r="F17" s="46">
        <f>IF((F19),F18/F19,"-")</f>
        <v>1.0327552986512525</v>
      </c>
      <c r="G17" s="46">
        <f t="shared" ref="G17:O17" si="2">IF((G19),G18/G19,"-")</f>
        <v>1.6627358490566038</v>
      </c>
      <c r="H17" s="46">
        <f t="shared" si="2"/>
        <v>1.0045924225028702</v>
      </c>
      <c r="I17" s="46">
        <f t="shared" si="2"/>
        <v>1.0054844606946984</v>
      </c>
      <c r="J17" s="46">
        <f t="shared" si="2"/>
        <v>1.7929037371212582</v>
      </c>
      <c r="K17" s="46">
        <f t="shared" si="2"/>
        <v>1</v>
      </c>
      <c r="L17" s="46">
        <f t="shared" si="2"/>
        <v>0.51241785852338617</v>
      </c>
      <c r="M17" s="46" t="str">
        <f t="shared" si="2"/>
        <v>-</v>
      </c>
      <c r="N17" s="46" t="str">
        <f t="shared" si="2"/>
        <v>-</v>
      </c>
      <c r="O17" s="47">
        <f t="shared" si="2"/>
        <v>1.0559795741096576</v>
      </c>
      <c r="V17" s="8"/>
      <c r="W17" s="9"/>
      <c r="X17" s="9"/>
    </row>
    <row r="18" spans="1:24" ht="27.75" customHeight="1" x14ac:dyDescent="0.25">
      <c r="A18" s="135" t="s">
        <v>37</v>
      </c>
      <c r="B18" s="34" t="s">
        <v>111</v>
      </c>
      <c r="C18" s="49">
        <v>182</v>
      </c>
      <c r="D18" s="49">
        <v>1180</v>
      </c>
      <c r="E18" s="49">
        <v>488</v>
      </c>
      <c r="F18" s="49">
        <v>536</v>
      </c>
      <c r="G18" s="49">
        <v>705</v>
      </c>
      <c r="H18" s="48">
        <v>875</v>
      </c>
      <c r="I18" s="48">
        <v>1100</v>
      </c>
      <c r="J18" s="48">
        <v>588.17999999999995</v>
      </c>
      <c r="K18" s="48">
        <v>3845</v>
      </c>
      <c r="L18" s="48">
        <v>530.25</v>
      </c>
      <c r="M18" s="48"/>
      <c r="N18" s="48"/>
      <c r="O18" s="44">
        <f>SUM(C18:N18)</f>
        <v>10029.43</v>
      </c>
      <c r="V18" s="8"/>
      <c r="W18" s="9"/>
      <c r="X18" s="9"/>
    </row>
    <row r="19" spans="1:24" ht="18" customHeight="1" x14ac:dyDescent="0.25">
      <c r="A19" s="135"/>
      <c r="B19" s="34" t="s">
        <v>112</v>
      </c>
      <c r="C19" s="49">
        <v>133</v>
      </c>
      <c r="D19" s="49">
        <v>799.89</v>
      </c>
      <c r="E19" s="49">
        <v>449</v>
      </c>
      <c r="F19" s="49">
        <v>519</v>
      </c>
      <c r="G19" s="49">
        <v>424</v>
      </c>
      <c r="H19" s="48">
        <v>871</v>
      </c>
      <c r="I19" s="48">
        <v>1094</v>
      </c>
      <c r="J19" s="48">
        <v>328.06</v>
      </c>
      <c r="K19" s="48">
        <v>3845</v>
      </c>
      <c r="L19" s="48">
        <v>1034.8</v>
      </c>
      <c r="M19" s="48"/>
      <c r="N19" s="48"/>
      <c r="O19" s="44">
        <f>SUM(C19:N19)</f>
        <v>9497.75</v>
      </c>
      <c r="V19" s="8"/>
      <c r="W19" s="9"/>
      <c r="X19" s="9"/>
    </row>
    <row r="20" spans="1:24" ht="21" customHeight="1" x14ac:dyDescent="0.25">
      <c r="A20" s="194"/>
      <c r="B20" s="45"/>
      <c r="C20" s="49"/>
      <c r="D20" s="49"/>
      <c r="E20" s="49"/>
      <c r="F20" s="49"/>
      <c r="G20" s="49"/>
      <c r="H20" s="48"/>
      <c r="I20" s="48"/>
      <c r="J20" s="16"/>
      <c r="K20" s="16"/>
      <c r="L20" s="16"/>
      <c r="M20" s="16"/>
      <c r="N20" s="16"/>
      <c r="O20" s="44"/>
      <c r="V20" s="8"/>
      <c r="W20" s="9"/>
      <c r="X20" s="9"/>
    </row>
    <row r="21" spans="1:24" ht="18" customHeight="1" thickBot="1" x14ac:dyDescent="0.3">
      <c r="A21" s="136"/>
      <c r="B21" s="63" t="s">
        <v>3</v>
      </c>
      <c r="C21" s="54"/>
      <c r="D21" s="54"/>
      <c r="E21" s="54"/>
      <c r="F21" s="54"/>
      <c r="G21" s="54"/>
      <c r="H21" s="54"/>
      <c r="I21" s="54"/>
      <c r="J21" s="5"/>
      <c r="K21" s="5"/>
      <c r="L21" s="5"/>
      <c r="M21" s="5"/>
      <c r="N21" s="5"/>
      <c r="O21" s="71"/>
      <c r="V21" s="8"/>
      <c r="W21" s="9"/>
      <c r="X21" s="9"/>
    </row>
    <row r="22" spans="1:24" ht="14.25" customHeight="1" thickBot="1" x14ac:dyDescent="0.3">
      <c r="A22" s="115" t="s">
        <v>34</v>
      </c>
      <c r="B22" s="116"/>
      <c r="C22" s="117"/>
      <c r="D22" s="112" t="str">
        <f>'SET-GF Tesorería'!$G9</f>
        <v>Superior al 82%</v>
      </c>
      <c r="E22" s="113"/>
      <c r="F22" s="113"/>
      <c r="G22" s="114"/>
      <c r="H22" s="112" t="str">
        <f>'SET-GF Tesorería'!$H9</f>
        <v>Entre 71% y 81%</v>
      </c>
      <c r="I22" s="113"/>
      <c r="J22" s="113"/>
      <c r="K22" s="114"/>
      <c r="L22" s="112" t="str">
        <f>'SET-GF Tesorería'!$I9</f>
        <v>Menor al 71%</v>
      </c>
      <c r="M22" s="146"/>
      <c r="N22" s="146"/>
      <c r="O22" s="147"/>
      <c r="V22" s="8"/>
      <c r="W22" s="9"/>
      <c r="X22" s="9"/>
    </row>
    <row r="23" spans="1:24" ht="33" customHeight="1" thickBot="1" x14ac:dyDescent="0.3">
      <c r="A23" s="118"/>
      <c r="B23" s="119"/>
      <c r="C23" s="119"/>
      <c r="D23" s="120" t="s">
        <v>7</v>
      </c>
      <c r="E23" s="120"/>
      <c r="F23" s="120"/>
      <c r="G23" s="120"/>
      <c r="H23" s="148" t="s">
        <v>57</v>
      </c>
      <c r="I23" s="148"/>
      <c r="J23" s="148"/>
      <c r="K23" s="148"/>
      <c r="L23" s="149" t="s">
        <v>58</v>
      </c>
      <c r="M23" s="149"/>
      <c r="N23" s="149"/>
      <c r="O23" s="150"/>
      <c r="V23" s="8"/>
      <c r="W23" s="9"/>
      <c r="X23" s="9"/>
    </row>
    <row r="24" spans="1:24" ht="15.75" customHeight="1" thickBot="1" x14ac:dyDescent="0.3">
      <c r="A24" s="140" t="s">
        <v>36</v>
      </c>
      <c r="B24" s="141"/>
      <c r="C24" s="141"/>
      <c r="D24" s="141"/>
      <c r="E24" s="141"/>
      <c r="F24" s="141"/>
      <c r="G24" s="141"/>
      <c r="H24" s="141"/>
      <c r="I24" s="141"/>
      <c r="J24" s="141"/>
      <c r="K24" s="141"/>
      <c r="L24" s="141"/>
      <c r="M24" s="141"/>
      <c r="N24" s="141"/>
      <c r="O24" s="142"/>
      <c r="V24" s="8"/>
      <c r="W24" s="9"/>
      <c r="X24" s="9"/>
    </row>
    <row r="25" spans="1:24" ht="264.75" customHeight="1" thickBot="1" x14ac:dyDescent="0.3">
      <c r="A25" s="199"/>
      <c r="B25" s="200"/>
      <c r="C25" s="200"/>
      <c r="D25" s="200"/>
      <c r="E25" s="200"/>
      <c r="F25" s="200"/>
      <c r="G25" s="200"/>
      <c r="H25" s="200"/>
      <c r="I25" s="200"/>
      <c r="J25" s="200"/>
      <c r="K25" s="200"/>
      <c r="L25" s="200"/>
      <c r="M25" s="200"/>
      <c r="N25" s="200"/>
      <c r="O25" s="201"/>
      <c r="V25" s="8"/>
    </row>
    <row r="26" spans="1:24" ht="15" customHeight="1" x14ac:dyDescent="0.25">
      <c r="A26" s="97" t="s">
        <v>54</v>
      </c>
      <c r="B26" s="98"/>
      <c r="C26" s="98"/>
      <c r="D26" s="98"/>
      <c r="E26" s="98"/>
      <c r="F26" s="98"/>
      <c r="G26" s="98"/>
      <c r="H26" s="98"/>
      <c r="I26" s="98"/>
      <c r="J26" s="98"/>
      <c r="K26" s="98"/>
      <c r="L26" s="98"/>
      <c r="M26" s="98"/>
      <c r="N26" s="153" t="s">
        <v>56</v>
      </c>
      <c r="O26" s="154"/>
    </row>
    <row r="27" spans="1:24" ht="31.5" customHeight="1" x14ac:dyDescent="0.25">
      <c r="A27" s="101" t="s">
        <v>157</v>
      </c>
      <c r="B27" s="102"/>
      <c r="C27" s="102"/>
      <c r="D27" s="102"/>
      <c r="E27" s="102"/>
      <c r="F27" s="102"/>
      <c r="G27" s="102"/>
      <c r="H27" s="102"/>
      <c r="I27" s="102"/>
      <c r="J27" s="102"/>
      <c r="K27" s="102"/>
      <c r="L27" s="102"/>
      <c r="M27" s="102"/>
      <c r="N27" s="99">
        <v>43101</v>
      </c>
      <c r="O27" s="100"/>
    </row>
    <row r="28" spans="1:24" ht="31.5" customHeight="1" x14ac:dyDescent="0.25">
      <c r="A28" s="101" t="s">
        <v>158</v>
      </c>
      <c r="B28" s="102"/>
      <c r="C28" s="102"/>
      <c r="D28" s="102"/>
      <c r="E28" s="102"/>
      <c r="F28" s="102"/>
      <c r="G28" s="102"/>
      <c r="H28" s="102"/>
      <c r="I28" s="102"/>
      <c r="J28" s="102"/>
      <c r="K28" s="102"/>
      <c r="L28" s="102"/>
      <c r="M28" s="102"/>
      <c r="N28" s="99">
        <v>43132</v>
      </c>
      <c r="O28" s="100"/>
    </row>
    <row r="29" spans="1:24" ht="31.5" customHeight="1" x14ac:dyDescent="0.25">
      <c r="A29" s="101" t="s">
        <v>159</v>
      </c>
      <c r="B29" s="102"/>
      <c r="C29" s="102"/>
      <c r="D29" s="102"/>
      <c r="E29" s="102"/>
      <c r="F29" s="102"/>
      <c r="G29" s="102"/>
      <c r="H29" s="102"/>
      <c r="I29" s="102"/>
      <c r="J29" s="102"/>
      <c r="K29" s="102"/>
      <c r="L29" s="102"/>
      <c r="M29" s="102"/>
      <c r="N29" s="99">
        <v>43160</v>
      </c>
      <c r="O29" s="100"/>
    </row>
    <row r="30" spans="1:24" ht="31.5" customHeight="1" x14ac:dyDescent="0.25">
      <c r="A30" s="101" t="s">
        <v>160</v>
      </c>
      <c r="B30" s="102"/>
      <c r="C30" s="102"/>
      <c r="D30" s="102"/>
      <c r="E30" s="102"/>
      <c r="F30" s="102"/>
      <c r="G30" s="102"/>
      <c r="H30" s="102"/>
      <c r="I30" s="102"/>
      <c r="J30" s="102"/>
      <c r="K30" s="102"/>
      <c r="L30" s="102"/>
      <c r="M30" s="102"/>
      <c r="N30" s="99">
        <v>43191</v>
      </c>
      <c r="O30" s="100"/>
    </row>
    <row r="31" spans="1:24" ht="30" customHeight="1" x14ac:dyDescent="0.25">
      <c r="A31" s="101" t="s">
        <v>161</v>
      </c>
      <c r="B31" s="102"/>
      <c r="C31" s="102"/>
      <c r="D31" s="102"/>
      <c r="E31" s="102"/>
      <c r="F31" s="102"/>
      <c r="G31" s="102"/>
      <c r="H31" s="102"/>
      <c r="I31" s="102"/>
      <c r="J31" s="102"/>
      <c r="K31" s="102"/>
      <c r="L31" s="102"/>
      <c r="M31" s="102"/>
      <c r="N31" s="99">
        <v>43221</v>
      </c>
      <c r="O31" s="100"/>
    </row>
    <row r="32" spans="1:24" ht="21.75" customHeight="1" x14ac:dyDescent="0.25">
      <c r="A32" s="105" t="s">
        <v>162</v>
      </c>
      <c r="B32" s="106"/>
      <c r="C32" s="106"/>
      <c r="D32" s="106"/>
      <c r="E32" s="106"/>
      <c r="F32" s="106"/>
      <c r="G32" s="106"/>
      <c r="H32" s="106"/>
      <c r="I32" s="106"/>
      <c r="J32" s="106"/>
      <c r="K32" s="106"/>
      <c r="L32" s="106"/>
      <c r="M32" s="107"/>
      <c r="N32" s="99">
        <v>43252</v>
      </c>
      <c r="O32" s="100"/>
    </row>
    <row r="33" spans="1:17" ht="42.75" customHeight="1" x14ac:dyDescent="0.25">
      <c r="A33" s="105" t="s">
        <v>171</v>
      </c>
      <c r="B33" s="106"/>
      <c r="C33" s="106"/>
      <c r="D33" s="106"/>
      <c r="E33" s="106"/>
      <c r="F33" s="106"/>
      <c r="G33" s="106"/>
      <c r="H33" s="106"/>
      <c r="I33" s="106"/>
      <c r="J33" s="106"/>
      <c r="K33" s="106"/>
      <c r="L33" s="106"/>
      <c r="M33" s="107"/>
      <c r="N33" s="99">
        <v>43282</v>
      </c>
      <c r="O33" s="100"/>
    </row>
    <row r="34" spans="1:17" ht="21" customHeight="1" x14ac:dyDescent="0.25">
      <c r="A34" s="101" t="s">
        <v>181</v>
      </c>
      <c r="B34" s="102"/>
      <c r="C34" s="102"/>
      <c r="D34" s="102"/>
      <c r="E34" s="102"/>
      <c r="F34" s="102"/>
      <c r="G34" s="102"/>
      <c r="H34" s="102"/>
      <c r="I34" s="102"/>
      <c r="J34" s="102"/>
      <c r="K34" s="102"/>
      <c r="L34" s="102"/>
      <c r="M34" s="102"/>
      <c r="N34" s="99">
        <v>43313</v>
      </c>
      <c r="O34" s="100"/>
    </row>
    <row r="35" spans="1:17" ht="26.25" customHeight="1" x14ac:dyDescent="0.25">
      <c r="A35" s="197" t="s">
        <v>182</v>
      </c>
      <c r="B35" s="198"/>
      <c r="C35" s="198"/>
      <c r="D35" s="198"/>
      <c r="E35" s="198"/>
      <c r="F35" s="198"/>
      <c r="G35" s="198"/>
      <c r="H35" s="198"/>
      <c r="I35" s="198"/>
      <c r="J35" s="198"/>
      <c r="K35" s="198"/>
      <c r="L35" s="198"/>
      <c r="M35" s="198"/>
      <c r="N35" s="99">
        <v>43344</v>
      </c>
      <c r="O35" s="100"/>
    </row>
    <row r="36" spans="1:17" ht="34.5" customHeight="1" x14ac:dyDescent="0.25">
      <c r="A36" s="101" t="s">
        <v>183</v>
      </c>
      <c r="B36" s="102"/>
      <c r="C36" s="102"/>
      <c r="D36" s="102"/>
      <c r="E36" s="102"/>
      <c r="F36" s="102"/>
      <c r="G36" s="102"/>
      <c r="H36" s="102"/>
      <c r="I36" s="102"/>
      <c r="J36" s="102"/>
      <c r="K36" s="102"/>
      <c r="L36" s="102"/>
      <c r="M36" s="102"/>
      <c r="N36" s="99">
        <v>43374</v>
      </c>
      <c r="O36" s="100"/>
    </row>
    <row r="37" spans="1:17" ht="23.25" customHeight="1" x14ac:dyDescent="0.25">
      <c r="A37" s="101"/>
      <c r="B37" s="102"/>
      <c r="C37" s="102"/>
      <c r="D37" s="102"/>
      <c r="E37" s="102"/>
      <c r="F37" s="102"/>
      <c r="G37" s="102"/>
      <c r="H37" s="102"/>
      <c r="I37" s="102"/>
      <c r="J37" s="102"/>
      <c r="K37" s="102"/>
      <c r="L37" s="102"/>
      <c r="M37" s="102"/>
      <c r="N37" s="99">
        <v>43405</v>
      </c>
      <c r="O37" s="100"/>
    </row>
    <row r="38" spans="1:17" ht="24" customHeight="1" thickBot="1" x14ac:dyDescent="0.3">
      <c r="A38" s="195"/>
      <c r="B38" s="196"/>
      <c r="C38" s="196"/>
      <c r="D38" s="196"/>
      <c r="E38" s="196"/>
      <c r="F38" s="196"/>
      <c r="G38" s="196"/>
      <c r="H38" s="196"/>
      <c r="I38" s="196"/>
      <c r="J38" s="196"/>
      <c r="K38" s="196"/>
      <c r="L38" s="196"/>
      <c r="M38" s="196"/>
      <c r="N38" s="208">
        <v>43435</v>
      </c>
      <c r="O38" s="209"/>
    </row>
    <row r="39" spans="1:17" ht="25.5" customHeight="1" x14ac:dyDescent="0.25">
      <c r="A39" s="202" t="s">
        <v>55</v>
      </c>
      <c r="B39" s="203"/>
      <c r="C39" s="203"/>
      <c r="D39" s="203"/>
      <c r="E39" s="203"/>
      <c r="F39" s="203"/>
      <c r="G39" s="203"/>
      <c r="H39" s="203"/>
      <c r="I39" s="203"/>
      <c r="J39" s="203"/>
      <c r="K39" s="203"/>
      <c r="L39" s="203"/>
      <c r="M39" s="203"/>
      <c r="N39" s="204" t="s">
        <v>56</v>
      </c>
      <c r="O39" s="205"/>
    </row>
    <row r="40" spans="1:17" ht="16.5" customHeight="1" x14ac:dyDescent="0.25">
      <c r="A40" s="108"/>
      <c r="B40" s="109"/>
      <c r="C40" s="109"/>
      <c r="D40" s="109"/>
      <c r="E40" s="109"/>
      <c r="F40" s="109"/>
      <c r="G40" s="109"/>
      <c r="H40" s="109"/>
      <c r="I40" s="109"/>
      <c r="J40" s="109"/>
      <c r="K40" s="109"/>
      <c r="L40" s="109"/>
      <c r="M40" s="109"/>
      <c r="N40" s="206"/>
      <c r="O40" s="207"/>
    </row>
    <row r="41" spans="1:17" ht="15.75" thickBot="1" x14ac:dyDescent="0.3">
      <c r="A41" s="155"/>
      <c r="B41" s="151"/>
      <c r="C41" s="151"/>
      <c r="D41" s="151"/>
      <c r="E41" s="151"/>
      <c r="F41" s="151"/>
      <c r="G41" s="151"/>
      <c r="H41" s="151"/>
      <c r="I41" s="151"/>
      <c r="J41" s="151"/>
      <c r="K41" s="151"/>
      <c r="L41" s="151"/>
      <c r="M41" s="151"/>
      <c r="N41" s="151"/>
      <c r="O41" s="152"/>
    </row>
    <row r="42" spans="1:17" ht="5.25" customHeight="1" x14ac:dyDescent="0.25">
      <c r="A42" s="139"/>
      <c r="B42" s="139"/>
      <c r="C42" s="139"/>
      <c r="D42" s="139"/>
      <c r="E42" s="139"/>
      <c r="F42" s="139"/>
      <c r="G42" s="139"/>
      <c r="H42" s="139"/>
      <c r="I42" s="139"/>
      <c r="J42" s="139"/>
      <c r="K42" s="139"/>
      <c r="L42" s="139"/>
      <c r="M42" s="139"/>
      <c r="N42" s="139"/>
      <c r="O42" s="139"/>
    </row>
    <row r="44" spans="1:17" ht="14.25" x14ac:dyDescent="0.2">
      <c r="Q44" s="39" t="s">
        <v>77</v>
      </c>
    </row>
    <row r="45" spans="1:17" ht="14.25" x14ac:dyDescent="0.2">
      <c r="Q45" s="39" t="s">
        <v>78</v>
      </c>
    </row>
    <row r="46" spans="1:17" ht="14.25" x14ac:dyDescent="0.2">
      <c r="Q46" s="39" t="s">
        <v>79</v>
      </c>
    </row>
    <row r="47" spans="1:17" ht="14.25" x14ac:dyDescent="0.2">
      <c r="Q47" s="39" t="s">
        <v>80</v>
      </c>
    </row>
    <row r="48" spans="1:17" ht="14.25" x14ac:dyDescent="0.2">
      <c r="Q48" s="39" t="s">
        <v>81</v>
      </c>
    </row>
    <row r="49" spans="17:17" ht="14.25" x14ac:dyDescent="0.2">
      <c r="Q49" s="39" t="s">
        <v>82</v>
      </c>
    </row>
    <row r="50" spans="17:17" ht="14.25" x14ac:dyDescent="0.2">
      <c r="Q50" s="39" t="s">
        <v>83</v>
      </c>
    </row>
    <row r="51" spans="17:17" ht="14.25" x14ac:dyDescent="0.2">
      <c r="Q51" s="39" t="s">
        <v>84</v>
      </c>
    </row>
    <row r="52" spans="17:17" ht="14.25" x14ac:dyDescent="0.2">
      <c r="Q52" s="39" t="s">
        <v>85</v>
      </c>
    </row>
    <row r="53" spans="17:17" ht="14.25" x14ac:dyDescent="0.2">
      <c r="Q53" s="39" t="s">
        <v>86</v>
      </c>
    </row>
    <row r="54" spans="17:17" ht="14.25" x14ac:dyDescent="0.2">
      <c r="Q54" s="39" t="s">
        <v>87</v>
      </c>
    </row>
    <row r="55" spans="17:17" ht="14.25" x14ac:dyDescent="0.2">
      <c r="Q55" s="39" t="s">
        <v>88</v>
      </c>
    </row>
    <row r="56" spans="17:17" ht="14.25" x14ac:dyDescent="0.2">
      <c r="Q56" s="39" t="s">
        <v>89</v>
      </c>
    </row>
    <row r="58" spans="17:17" x14ac:dyDescent="0.25">
      <c r="Q58" s="51">
        <v>0.88</v>
      </c>
    </row>
    <row r="59" spans="17:17" x14ac:dyDescent="0.25">
      <c r="Q59" s="51">
        <v>1</v>
      </c>
    </row>
  </sheetData>
  <mergeCells count="74">
    <mergeCell ref="N35:O35"/>
    <mergeCell ref="A42:O42"/>
    <mergeCell ref="A39:M39"/>
    <mergeCell ref="N39:O39"/>
    <mergeCell ref="A40:M40"/>
    <mergeCell ref="N40:O40"/>
    <mergeCell ref="A41:M41"/>
    <mergeCell ref="N41:O41"/>
    <mergeCell ref="N36:O36"/>
    <mergeCell ref="N37:O37"/>
    <mergeCell ref="N38:O38"/>
    <mergeCell ref="A26:M26"/>
    <mergeCell ref="N26:O26"/>
    <mergeCell ref="A33:M33"/>
    <mergeCell ref="N33:O33"/>
    <mergeCell ref="A34:M34"/>
    <mergeCell ref="N34:O34"/>
    <mergeCell ref="A27:M27"/>
    <mergeCell ref="N27:O27"/>
    <mergeCell ref="N28:O28"/>
    <mergeCell ref="N29:O29"/>
    <mergeCell ref="N30:O30"/>
    <mergeCell ref="N31:O31"/>
    <mergeCell ref="N32:O32"/>
    <mergeCell ref="A28:M28"/>
    <mergeCell ref="A29:M29"/>
    <mergeCell ref="A30:M30"/>
    <mergeCell ref="A25:O25"/>
    <mergeCell ref="A16:B16"/>
    <mergeCell ref="A17:B17"/>
    <mergeCell ref="A18:A21"/>
    <mergeCell ref="A22:C23"/>
    <mergeCell ref="D22:G22"/>
    <mergeCell ref="H22:K22"/>
    <mergeCell ref="L22:O22"/>
    <mergeCell ref="D23:G23"/>
    <mergeCell ref="H23:K23"/>
    <mergeCell ref="L23:O23"/>
    <mergeCell ref="A24:O24"/>
    <mergeCell ref="A15:B15"/>
    <mergeCell ref="L7:O7"/>
    <mergeCell ref="L8:M8"/>
    <mergeCell ref="N8:O8"/>
    <mergeCell ref="A9:D9"/>
    <mergeCell ref="F9:G9"/>
    <mergeCell ref="J9:O9"/>
    <mergeCell ref="A10:O10"/>
    <mergeCell ref="A11:O11"/>
    <mergeCell ref="A12:O12"/>
    <mergeCell ref="A13:O13"/>
    <mergeCell ref="A14:B14"/>
    <mergeCell ref="A5:E5"/>
    <mergeCell ref="F5:O5"/>
    <mergeCell ref="A6:E6"/>
    <mergeCell ref="G6:O6"/>
    <mergeCell ref="A7:D8"/>
    <mergeCell ref="E7:E8"/>
    <mergeCell ref="F7:G8"/>
    <mergeCell ref="H7:H8"/>
    <mergeCell ref="I7:I8"/>
    <mergeCell ref="J7:K8"/>
    <mergeCell ref="A4:E4"/>
    <mergeCell ref="F4:O4"/>
    <mergeCell ref="A1:C2"/>
    <mergeCell ref="D1:O1"/>
    <mergeCell ref="D2:O2"/>
    <mergeCell ref="A3:E3"/>
    <mergeCell ref="F3:O3"/>
    <mergeCell ref="A31:M31"/>
    <mergeCell ref="A32:M32"/>
    <mergeCell ref="A36:M36"/>
    <mergeCell ref="A37:M37"/>
    <mergeCell ref="A38:M38"/>
    <mergeCell ref="A35:M35"/>
  </mergeCells>
  <dataValidations disablePrompts="1"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14337"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14337"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59"/>
  <sheetViews>
    <sheetView zoomScaleNormal="100" zoomScaleSheetLayoutView="72" workbookViewId="0">
      <selection activeCell="A6" sqref="A6:E6"/>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4" width="7.7109375" style="3" customWidth="1"/>
    <col min="15" max="15" width="8.7109375" style="3" customWidth="1"/>
    <col min="16" max="16" width="11.42578125" style="3"/>
    <col min="17" max="18" width="11.42578125"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170"/>
      <c r="B1" s="171"/>
      <c r="C1" s="172"/>
      <c r="D1" s="176" t="s">
        <v>20</v>
      </c>
      <c r="E1" s="176"/>
      <c r="F1" s="176"/>
      <c r="G1" s="176"/>
      <c r="H1" s="176"/>
      <c r="I1" s="176"/>
      <c r="J1" s="176"/>
      <c r="K1" s="176"/>
      <c r="L1" s="176"/>
      <c r="M1" s="176"/>
      <c r="N1" s="176"/>
      <c r="O1" s="177"/>
    </row>
    <row r="2" spans="1:24" ht="15.75" customHeight="1" thickBot="1" x14ac:dyDescent="0.3">
      <c r="A2" s="173"/>
      <c r="B2" s="174"/>
      <c r="C2" s="175"/>
      <c r="D2" s="178" t="s">
        <v>63</v>
      </c>
      <c r="E2" s="178"/>
      <c r="F2" s="178"/>
      <c r="G2" s="178"/>
      <c r="H2" s="178"/>
      <c r="I2" s="178"/>
      <c r="J2" s="178"/>
      <c r="K2" s="178"/>
      <c r="L2" s="178"/>
      <c r="M2" s="178"/>
      <c r="N2" s="178"/>
      <c r="O2" s="179"/>
    </row>
    <row r="3" spans="1:24" ht="13.5" customHeight="1" x14ac:dyDescent="0.25">
      <c r="A3" s="186" t="s">
        <v>0</v>
      </c>
      <c r="B3" s="187"/>
      <c r="C3" s="187"/>
      <c r="D3" s="187"/>
      <c r="E3" s="187"/>
      <c r="F3" s="187" t="str">
        <f>'SET-GF Tesorería'!J3</f>
        <v>GESTIÓN FINANCIERA -TESORERIA</v>
      </c>
      <c r="G3" s="187"/>
      <c r="H3" s="187"/>
      <c r="I3" s="187"/>
      <c r="J3" s="187"/>
      <c r="K3" s="187"/>
      <c r="L3" s="187"/>
      <c r="M3" s="187"/>
      <c r="N3" s="187"/>
      <c r="O3" s="188"/>
    </row>
    <row r="4" spans="1:24" ht="15.75" customHeight="1" x14ac:dyDescent="0.25">
      <c r="A4" s="184" t="s">
        <v>1</v>
      </c>
      <c r="B4" s="185"/>
      <c r="C4" s="185"/>
      <c r="D4" s="185"/>
      <c r="E4" s="185"/>
      <c r="F4" s="189" t="str">
        <f>'SET-GF Tesorería'!$B10</f>
        <v>% de utilización recursos propios</v>
      </c>
      <c r="G4" s="189"/>
      <c r="H4" s="189"/>
      <c r="I4" s="189"/>
      <c r="J4" s="189"/>
      <c r="K4" s="189"/>
      <c r="L4" s="189"/>
      <c r="M4" s="189"/>
      <c r="N4" s="189"/>
      <c r="O4" s="190"/>
    </row>
    <row r="5" spans="1:24" ht="15.75" customHeight="1" x14ac:dyDescent="0.25">
      <c r="A5" s="184" t="s">
        <v>51</v>
      </c>
      <c r="B5" s="185"/>
      <c r="C5" s="185"/>
      <c r="D5" s="185"/>
      <c r="E5" s="185"/>
      <c r="F5" s="191" t="str">
        <f>'SET-GF Tesorería'!F10</f>
        <v xml:space="preserve">Eficiencia </v>
      </c>
      <c r="G5" s="192"/>
      <c r="H5" s="192"/>
      <c r="I5" s="192"/>
      <c r="J5" s="192"/>
      <c r="K5" s="192"/>
      <c r="L5" s="192"/>
      <c r="M5" s="192"/>
      <c r="N5" s="192"/>
      <c r="O5" s="193"/>
    </row>
    <row r="6" spans="1:24" ht="17.25" customHeight="1" thickBot="1" x14ac:dyDescent="0.3">
      <c r="A6" s="180" t="s">
        <v>21</v>
      </c>
      <c r="B6" s="181"/>
      <c r="C6" s="181"/>
      <c r="D6" s="181"/>
      <c r="E6" s="181"/>
      <c r="F6" s="22" t="s">
        <v>90</v>
      </c>
      <c r="G6" s="182" t="str">
        <f>'SET-GF Tesorería'!A10</f>
        <v>IN05</v>
      </c>
      <c r="H6" s="182"/>
      <c r="I6" s="182"/>
      <c r="J6" s="182"/>
      <c r="K6" s="182"/>
      <c r="L6" s="182"/>
      <c r="M6" s="182"/>
      <c r="N6" s="182"/>
      <c r="O6" s="183"/>
    </row>
    <row r="7" spans="1:24" ht="12.75" customHeight="1" x14ac:dyDescent="0.25">
      <c r="A7" s="160" t="s">
        <v>22</v>
      </c>
      <c r="B7" s="161"/>
      <c r="C7" s="161"/>
      <c r="D7" s="161"/>
      <c r="E7" s="110" t="s">
        <v>23</v>
      </c>
      <c r="F7" s="110" t="s">
        <v>24</v>
      </c>
      <c r="G7" s="110"/>
      <c r="H7" s="110" t="s">
        <v>25</v>
      </c>
      <c r="I7" s="110" t="s">
        <v>26</v>
      </c>
      <c r="J7" s="110" t="s">
        <v>27</v>
      </c>
      <c r="K7" s="110"/>
      <c r="L7" s="158" t="s">
        <v>28</v>
      </c>
      <c r="M7" s="158"/>
      <c r="N7" s="158"/>
      <c r="O7" s="159"/>
    </row>
    <row r="8" spans="1:24" ht="46.5" customHeight="1" x14ac:dyDescent="0.25">
      <c r="A8" s="162"/>
      <c r="B8" s="156"/>
      <c r="C8" s="156"/>
      <c r="D8" s="156"/>
      <c r="E8" s="111"/>
      <c r="F8" s="111"/>
      <c r="G8" s="111"/>
      <c r="H8" s="111"/>
      <c r="I8" s="111"/>
      <c r="J8" s="111"/>
      <c r="K8" s="111"/>
      <c r="L8" s="156" t="s">
        <v>29</v>
      </c>
      <c r="M8" s="156"/>
      <c r="N8" s="156" t="s">
        <v>30</v>
      </c>
      <c r="O8" s="157"/>
    </row>
    <row r="9" spans="1:24" ht="46.5" customHeight="1" thickBot="1" x14ac:dyDescent="0.3">
      <c r="A9" s="168" t="str">
        <f>'SET-GF Tesorería'!$C10</f>
        <v>Monitorear los pagos mes a mes contra los recursos propios programados con el fin de sostener un flujo de caja estable.</v>
      </c>
      <c r="B9" s="169"/>
      <c r="C9" s="169"/>
      <c r="D9" s="169"/>
      <c r="E9" s="15" t="s">
        <v>35</v>
      </c>
      <c r="F9" s="169" t="str">
        <f>'SET-GF Tesorería'!$D10</f>
        <v>Pagos realizados con recursos propios / Total Recursos propios Acumulados</v>
      </c>
      <c r="G9" s="169"/>
      <c r="H9" s="20">
        <f>$O16</f>
        <v>0.8</v>
      </c>
      <c r="I9" s="30" t="str">
        <f>'SET-GF Tesorería'!$E10</f>
        <v>Mensual</v>
      </c>
      <c r="J9" s="121" t="s">
        <v>87</v>
      </c>
      <c r="K9" s="122"/>
      <c r="L9" s="122"/>
      <c r="M9" s="122"/>
      <c r="N9" s="122"/>
      <c r="O9" s="123"/>
    </row>
    <row r="10" spans="1:24" ht="13.5" customHeight="1" x14ac:dyDescent="0.25">
      <c r="A10" s="124" t="s">
        <v>38</v>
      </c>
      <c r="B10" s="125"/>
      <c r="C10" s="125"/>
      <c r="D10" s="125"/>
      <c r="E10" s="125"/>
      <c r="F10" s="125"/>
      <c r="G10" s="125"/>
      <c r="H10" s="125"/>
      <c r="I10" s="125"/>
      <c r="J10" s="125"/>
      <c r="K10" s="125"/>
      <c r="L10" s="125"/>
      <c r="M10" s="125"/>
      <c r="N10" s="125"/>
      <c r="O10" s="126"/>
    </row>
    <row r="11" spans="1:24" ht="18.75" customHeight="1" thickBot="1" x14ac:dyDescent="0.3">
      <c r="A11" s="127"/>
      <c r="B11" s="128"/>
      <c r="C11" s="128"/>
      <c r="D11" s="128"/>
      <c r="E11" s="128"/>
      <c r="F11" s="128"/>
      <c r="G11" s="128"/>
      <c r="H11" s="128"/>
      <c r="I11" s="128"/>
      <c r="J11" s="128"/>
      <c r="K11" s="128"/>
      <c r="L11" s="128"/>
      <c r="M11" s="128"/>
      <c r="N11" s="128"/>
      <c r="O11" s="129"/>
    </row>
    <row r="12" spans="1:24" ht="15" customHeight="1" thickBot="1" x14ac:dyDescent="0.3">
      <c r="A12" s="130" t="s">
        <v>31</v>
      </c>
      <c r="B12" s="131"/>
      <c r="C12" s="131"/>
      <c r="D12" s="131"/>
      <c r="E12" s="131"/>
      <c r="F12" s="131"/>
      <c r="G12" s="131"/>
      <c r="H12" s="131"/>
      <c r="I12" s="131"/>
      <c r="J12" s="131"/>
      <c r="K12" s="131"/>
      <c r="L12" s="131"/>
      <c r="M12" s="131"/>
      <c r="N12" s="131"/>
      <c r="O12" s="132"/>
      <c r="V12" s="8"/>
      <c r="W12" s="31"/>
      <c r="X12" s="31"/>
    </row>
    <row r="13" spans="1:24" ht="16.5" customHeight="1" x14ac:dyDescent="0.25">
      <c r="A13" s="163" t="s">
        <v>139</v>
      </c>
      <c r="B13" s="164"/>
      <c r="C13" s="164"/>
      <c r="D13" s="164"/>
      <c r="E13" s="164"/>
      <c r="F13" s="164"/>
      <c r="G13" s="164"/>
      <c r="H13" s="164"/>
      <c r="I13" s="164"/>
      <c r="J13" s="164"/>
      <c r="K13" s="164"/>
      <c r="L13" s="164"/>
      <c r="M13" s="164"/>
      <c r="N13" s="164"/>
      <c r="O13" s="165"/>
      <c r="V13" s="8"/>
      <c r="W13" s="9"/>
      <c r="X13" s="9"/>
    </row>
    <row r="14" spans="1:24" ht="16.5" customHeight="1" x14ac:dyDescent="0.25">
      <c r="A14" s="166" t="s">
        <v>32</v>
      </c>
      <c r="B14" s="167"/>
      <c r="C14" s="62" t="s">
        <v>8</v>
      </c>
      <c r="D14" s="62" t="s">
        <v>9</v>
      </c>
      <c r="E14" s="62" t="s">
        <v>10</v>
      </c>
      <c r="F14" s="62" t="s">
        <v>11</v>
      </c>
      <c r="G14" s="62" t="s">
        <v>12</v>
      </c>
      <c r="H14" s="62" t="s">
        <v>13</v>
      </c>
      <c r="I14" s="62" t="s">
        <v>14</v>
      </c>
      <c r="J14" s="62" t="s">
        <v>15</v>
      </c>
      <c r="K14" s="62" t="s">
        <v>16</v>
      </c>
      <c r="L14" s="62" t="s">
        <v>17</v>
      </c>
      <c r="M14" s="62" t="s">
        <v>18</v>
      </c>
      <c r="N14" s="62" t="s">
        <v>19</v>
      </c>
      <c r="O14" s="6" t="s">
        <v>33</v>
      </c>
      <c r="V14" s="8"/>
      <c r="W14" s="9"/>
      <c r="X14" s="9"/>
    </row>
    <row r="15" spans="1:24" ht="16.5" customHeight="1" x14ac:dyDescent="0.25">
      <c r="A15" s="133" t="s">
        <v>39</v>
      </c>
      <c r="B15" s="134"/>
      <c r="C15" s="72">
        <f t="shared" ref="C15:N15" si="0">$O$15</f>
        <v>0.76</v>
      </c>
      <c r="D15" s="72">
        <f t="shared" si="0"/>
        <v>0.76</v>
      </c>
      <c r="E15" s="72">
        <f t="shared" si="0"/>
        <v>0.76</v>
      </c>
      <c r="F15" s="72">
        <f t="shared" si="0"/>
        <v>0.76</v>
      </c>
      <c r="G15" s="72">
        <f t="shared" si="0"/>
        <v>0.76</v>
      </c>
      <c r="H15" s="72">
        <f t="shared" si="0"/>
        <v>0.76</v>
      </c>
      <c r="I15" s="72">
        <f t="shared" si="0"/>
        <v>0.76</v>
      </c>
      <c r="J15" s="72">
        <f t="shared" si="0"/>
        <v>0.76</v>
      </c>
      <c r="K15" s="72">
        <f t="shared" si="0"/>
        <v>0.76</v>
      </c>
      <c r="L15" s="72">
        <f t="shared" si="0"/>
        <v>0.76</v>
      </c>
      <c r="M15" s="72">
        <f t="shared" si="0"/>
        <v>0.76</v>
      </c>
      <c r="N15" s="72">
        <f t="shared" si="0"/>
        <v>0.76</v>
      </c>
      <c r="O15" s="73">
        <f>'SET-GF Tesorería'!J10</f>
        <v>0.76</v>
      </c>
      <c r="V15" s="8"/>
      <c r="W15" s="9"/>
      <c r="X15" s="9"/>
    </row>
    <row r="16" spans="1:24" ht="17.25" customHeight="1" x14ac:dyDescent="0.25">
      <c r="A16" s="133" t="s">
        <v>138</v>
      </c>
      <c r="B16" s="134"/>
      <c r="C16" s="72">
        <f t="shared" ref="C16:N16" si="1">$O$16</f>
        <v>0.8</v>
      </c>
      <c r="D16" s="72">
        <f t="shared" si="1"/>
        <v>0.8</v>
      </c>
      <c r="E16" s="72">
        <f t="shared" si="1"/>
        <v>0.8</v>
      </c>
      <c r="F16" s="72">
        <f t="shared" si="1"/>
        <v>0.8</v>
      </c>
      <c r="G16" s="72">
        <f t="shared" si="1"/>
        <v>0.8</v>
      </c>
      <c r="H16" s="72">
        <f t="shared" si="1"/>
        <v>0.8</v>
      </c>
      <c r="I16" s="72">
        <f t="shared" si="1"/>
        <v>0.8</v>
      </c>
      <c r="J16" s="72">
        <f t="shared" si="1"/>
        <v>0.8</v>
      </c>
      <c r="K16" s="72">
        <f t="shared" si="1"/>
        <v>0.8</v>
      </c>
      <c r="L16" s="72">
        <f t="shared" si="1"/>
        <v>0.8</v>
      </c>
      <c r="M16" s="72">
        <f t="shared" si="1"/>
        <v>0.8</v>
      </c>
      <c r="N16" s="72">
        <f t="shared" si="1"/>
        <v>0.8</v>
      </c>
      <c r="O16" s="74">
        <f>'SET-GF Tesorería'!K10</f>
        <v>0.8</v>
      </c>
      <c r="V16" s="8"/>
      <c r="W16" s="9"/>
      <c r="X16" s="9"/>
    </row>
    <row r="17" spans="1:29" ht="17.25" customHeight="1" x14ac:dyDescent="0.25">
      <c r="A17" s="137" t="s">
        <v>135</v>
      </c>
      <c r="B17" s="138"/>
      <c r="C17" s="46">
        <f>IF((C19),C18/C19,"-")</f>
        <v>0.51065719360568385</v>
      </c>
      <c r="D17" s="46">
        <f>IF((D19),D18/D19,"-")</f>
        <v>0.47968397291196391</v>
      </c>
      <c r="E17" s="46">
        <f>IF((E19),E18/E19,"-")</f>
        <v>0.86690647482014394</v>
      </c>
      <c r="F17" s="46">
        <f>IF((F19),F18/F19,"-")</f>
        <v>0.93877551020408168</v>
      </c>
      <c r="G17" s="46">
        <f t="shared" ref="G17:O17" si="2">IF((G19),G18/G19,"-")</f>
        <v>0.86746987951807231</v>
      </c>
      <c r="H17" s="46">
        <f t="shared" si="2"/>
        <v>0.82778415614236511</v>
      </c>
      <c r="I17" s="46">
        <f t="shared" si="2"/>
        <v>1.0053016453382084</v>
      </c>
      <c r="J17" s="46">
        <f t="shared" si="2"/>
        <v>0.63763440860215059</v>
      </c>
      <c r="K17" s="46">
        <f t="shared" si="2"/>
        <v>0.29939686369119423</v>
      </c>
      <c r="L17" s="46">
        <f t="shared" si="2"/>
        <v>0.33993591610836005</v>
      </c>
      <c r="M17" s="46" t="str">
        <f t="shared" si="2"/>
        <v>-</v>
      </c>
      <c r="N17" s="46" t="str">
        <f t="shared" si="2"/>
        <v>-</v>
      </c>
      <c r="O17" s="47">
        <f t="shared" si="2"/>
        <v>0.52231288146482491</v>
      </c>
      <c r="V17" s="8"/>
      <c r="W17" s="9"/>
      <c r="X17" s="9"/>
    </row>
    <row r="18" spans="1:29" ht="19.5" customHeight="1" x14ac:dyDescent="0.25">
      <c r="A18" s="135" t="s">
        <v>37</v>
      </c>
      <c r="B18" s="34" t="s">
        <v>113</v>
      </c>
      <c r="C18" s="48">
        <v>1150</v>
      </c>
      <c r="D18" s="48">
        <v>425</v>
      </c>
      <c r="E18" s="48">
        <v>723</v>
      </c>
      <c r="F18" s="48">
        <v>506</v>
      </c>
      <c r="G18" s="48">
        <v>504</v>
      </c>
      <c r="H18" s="48">
        <v>721</v>
      </c>
      <c r="I18" s="48">
        <v>1099.8</v>
      </c>
      <c r="J18" s="48">
        <v>593</v>
      </c>
      <c r="K18" s="48">
        <v>1241</v>
      </c>
      <c r="L18" s="48">
        <v>1167</v>
      </c>
      <c r="M18" s="48"/>
      <c r="N18" s="48"/>
      <c r="O18" s="44">
        <f>SUM(C18:N18)</f>
        <v>8129.8</v>
      </c>
      <c r="V18" s="8"/>
      <c r="W18" s="9"/>
      <c r="X18" s="9"/>
    </row>
    <row r="19" spans="1:29" ht="23.25" customHeight="1" x14ac:dyDescent="0.25">
      <c r="A19" s="135"/>
      <c r="B19" s="34" t="s">
        <v>127</v>
      </c>
      <c r="C19" s="48">
        <v>2252</v>
      </c>
      <c r="D19" s="48">
        <v>886</v>
      </c>
      <c r="E19" s="48">
        <v>834</v>
      </c>
      <c r="F19" s="48">
        <v>539</v>
      </c>
      <c r="G19" s="48">
        <v>581</v>
      </c>
      <c r="H19" s="48">
        <v>871</v>
      </c>
      <c r="I19" s="48">
        <v>1094</v>
      </c>
      <c r="J19" s="48">
        <v>930</v>
      </c>
      <c r="K19" s="48">
        <v>4145</v>
      </c>
      <c r="L19" s="48">
        <v>3433</v>
      </c>
      <c r="M19" s="48"/>
      <c r="N19" s="48"/>
      <c r="O19" s="44">
        <f>SUM(C19:N19)</f>
        <v>15565</v>
      </c>
      <c r="V19" s="8"/>
      <c r="W19" s="9"/>
      <c r="X19" s="9"/>
      <c r="AC19" s="3">
        <f>+AB18-AB19</f>
        <v>0</v>
      </c>
    </row>
    <row r="20" spans="1:29" ht="21" customHeight="1" x14ac:dyDescent="0.25">
      <c r="A20" s="194"/>
      <c r="B20" s="45"/>
      <c r="C20" s="16"/>
      <c r="D20" s="16"/>
      <c r="E20" s="16"/>
      <c r="F20" s="16"/>
      <c r="G20" s="16"/>
      <c r="H20" s="16"/>
      <c r="I20" s="16"/>
      <c r="J20" s="16"/>
      <c r="K20" s="16"/>
      <c r="L20" s="16"/>
      <c r="M20" s="16"/>
      <c r="N20" s="16"/>
      <c r="O20" s="19"/>
      <c r="V20" s="8"/>
      <c r="W20" s="9"/>
      <c r="X20" s="9"/>
    </row>
    <row r="21" spans="1:29" ht="18" customHeight="1" thickBot="1" x14ac:dyDescent="0.3">
      <c r="A21" s="136"/>
      <c r="B21" s="63" t="s">
        <v>3</v>
      </c>
      <c r="C21" s="5"/>
      <c r="D21" s="5"/>
      <c r="E21" s="5"/>
      <c r="F21" s="5"/>
      <c r="G21" s="5"/>
      <c r="H21" s="5"/>
      <c r="I21" s="5"/>
      <c r="J21" s="5"/>
      <c r="K21" s="5"/>
      <c r="L21" s="5"/>
      <c r="M21" s="5"/>
      <c r="N21" s="5"/>
      <c r="O21" s="18"/>
      <c r="V21" s="8"/>
      <c r="W21" s="9"/>
      <c r="X21" s="9"/>
    </row>
    <row r="22" spans="1:29" ht="14.25" customHeight="1" thickBot="1" x14ac:dyDescent="0.3">
      <c r="A22" s="115" t="s">
        <v>34</v>
      </c>
      <c r="B22" s="116"/>
      <c r="C22" s="117"/>
      <c r="D22" s="112" t="str">
        <f>'SET-GF Tesorería'!$G10</f>
        <v>Menor al 85%</v>
      </c>
      <c r="E22" s="113"/>
      <c r="F22" s="113"/>
      <c r="G22" s="114"/>
      <c r="H22" s="112" t="str">
        <f>'SET-GF Tesorería'!$H10</f>
        <v>Entre 85% y 90%</v>
      </c>
      <c r="I22" s="113"/>
      <c r="J22" s="113"/>
      <c r="K22" s="114"/>
      <c r="L22" s="112" t="str">
        <f>'SET-GF Tesorería'!$I10</f>
        <v>Entre el 91% y 100%</v>
      </c>
      <c r="M22" s="146"/>
      <c r="N22" s="146"/>
      <c r="O22" s="147"/>
      <c r="V22" s="8"/>
      <c r="W22" s="9"/>
      <c r="X22" s="9"/>
    </row>
    <row r="23" spans="1:29" ht="33" customHeight="1" thickBot="1" x14ac:dyDescent="0.3">
      <c r="A23" s="118"/>
      <c r="B23" s="119"/>
      <c r="C23" s="119"/>
      <c r="D23" s="120" t="s">
        <v>7</v>
      </c>
      <c r="E23" s="120"/>
      <c r="F23" s="120"/>
      <c r="G23" s="120"/>
      <c r="H23" s="148" t="s">
        <v>57</v>
      </c>
      <c r="I23" s="148"/>
      <c r="J23" s="148"/>
      <c r="K23" s="148"/>
      <c r="L23" s="149" t="s">
        <v>58</v>
      </c>
      <c r="M23" s="149"/>
      <c r="N23" s="149"/>
      <c r="O23" s="150"/>
      <c r="V23" s="8"/>
      <c r="W23" s="9"/>
      <c r="X23" s="9"/>
    </row>
    <row r="24" spans="1:29" ht="15.75" customHeight="1" thickBot="1" x14ac:dyDescent="0.3">
      <c r="A24" s="140" t="s">
        <v>36</v>
      </c>
      <c r="B24" s="141"/>
      <c r="C24" s="141"/>
      <c r="D24" s="141"/>
      <c r="E24" s="141"/>
      <c r="F24" s="141"/>
      <c r="G24" s="141"/>
      <c r="H24" s="141"/>
      <c r="I24" s="141"/>
      <c r="J24" s="141"/>
      <c r="K24" s="141"/>
      <c r="L24" s="141"/>
      <c r="M24" s="141"/>
      <c r="N24" s="141"/>
      <c r="O24" s="142"/>
      <c r="V24" s="8"/>
      <c r="W24" s="9"/>
      <c r="X24" s="9"/>
    </row>
    <row r="25" spans="1:29" ht="264.75" customHeight="1" thickBot="1" x14ac:dyDescent="0.3">
      <c r="A25" s="199"/>
      <c r="B25" s="200"/>
      <c r="C25" s="200"/>
      <c r="D25" s="200"/>
      <c r="E25" s="200"/>
      <c r="F25" s="200"/>
      <c r="G25" s="200"/>
      <c r="H25" s="200"/>
      <c r="I25" s="200"/>
      <c r="J25" s="200"/>
      <c r="K25" s="200"/>
      <c r="L25" s="200"/>
      <c r="M25" s="200"/>
      <c r="N25" s="200"/>
      <c r="O25" s="201"/>
      <c r="V25" s="8"/>
    </row>
    <row r="26" spans="1:29" ht="15" customHeight="1" x14ac:dyDescent="0.25">
      <c r="A26" s="97" t="s">
        <v>54</v>
      </c>
      <c r="B26" s="98"/>
      <c r="C26" s="98"/>
      <c r="D26" s="98"/>
      <c r="E26" s="98"/>
      <c r="F26" s="98"/>
      <c r="G26" s="98"/>
      <c r="H26" s="98"/>
      <c r="I26" s="98"/>
      <c r="J26" s="98"/>
      <c r="K26" s="98"/>
      <c r="L26" s="98"/>
      <c r="M26" s="98"/>
      <c r="N26" s="153" t="s">
        <v>56</v>
      </c>
      <c r="O26" s="154"/>
    </row>
    <row r="27" spans="1:29" ht="48.75" customHeight="1" x14ac:dyDescent="0.25">
      <c r="A27" s="101" t="s">
        <v>163</v>
      </c>
      <c r="B27" s="102"/>
      <c r="C27" s="102"/>
      <c r="D27" s="102"/>
      <c r="E27" s="102"/>
      <c r="F27" s="102"/>
      <c r="G27" s="102"/>
      <c r="H27" s="102"/>
      <c r="I27" s="102"/>
      <c r="J27" s="102"/>
      <c r="K27" s="102"/>
      <c r="L27" s="102"/>
      <c r="M27" s="102"/>
      <c r="N27" s="99">
        <v>43101</v>
      </c>
      <c r="O27" s="100"/>
    </row>
    <row r="28" spans="1:29" ht="37.5" customHeight="1" x14ac:dyDescent="0.25">
      <c r="A28" s="105" t="s">
        <v>164</v>
      </c>
      <c r="B28" s="106"/>
      <c r="C28" s="106"/>
      <c r="D28" s="106"/>
      <c r="E28" s="106"/>
      <c r="F28" s="106"/>
      <c r="G28" s="106"/>
      <c r="H28" s="106"/>
      <c r="I28" s="106"/>
      <c r="J28" s="106"/>
      <c r="K28" s="106"/>
      <c r="L28" s="106"/>
      <c r="M28" s="107"/>
      <c r="N28" s="99">
        <v>43132</v>
      </c>
      <c r="O28" s="100"/>
    </row>
    <row r="29" spans="1:29" ht="34.5" customHeight="1" x14ac:dyDescent="0.25">
      <c r="A29" s="105" t="s">
        <v>165</v>
      </c>
      <c r="B29" s="106"/>
      <c r="C29" s="106"/>
      <c r="D29" s="106"/>
      <c r="E29" s="106"/>
      <c r="F29" s="106"/>
      <c r="G29" s="106"/>
      <c r="H29" s="106"/>
      <c r="I29" s="106"/>
      <c r="J29" s="106"/>
      <c r="K29" s="106"/>
      <c r="L29" s="106"/>
      <c r="M29" s="107"/>
      <c r="N29" s="99">
        <v>43160</v>
      </c>
      <c r="O29" s="100"/>
    </row>
    <row r="30" spans="1:29" ht="23.25" customHeight="1" x14ac:dyDescent="0.25">
      <c r="A30" s="101" t="s">
        <v>166</v>
      </c>
      <c r="B30" s="102"/>
      <c r="C30" s="102"/>
      <c r="D30" s="102"/>
      <c r="E30" s="102"/>
      <c r="F30" s="102"/>
      <c r="G30" s="102"/>
      <c r="H30" s="102"/>
      <c r="I30" s="102"/>
      <c r="J30" s="102"/>
      <c r="K30" s="102"/>
      <c r="L30" s="102"/>
      <c r="M30" s="102"/>
      <c r="N30" s="99">
        <v>43191</v>
      </c>
      <c r="O30" s="100"/>
    </row>
    <row r="31" spans="1:29" ht="24" customHeight="1" x14ac:dyDescent="0.25">
      <c r="A31" s="101" t="s">
        <v>167</v>
      </c>
      <c r="B31" s="102"/>
      <c r="C31" s="102"/>
      <c r="D31" s="102"/>
      <c r="E31" s="102"/>
      <c r="F31" s="102"/>
      <c r="G31" s="102"/>
      <c r="H31" s="102"/>
      <c r="I31" s="102"/>
      <c r="J31" s="102"/>
      <c r="K31" s="102"/>
      <c r="L31" s="102"/>
      <c r="M31" s="102"/>
      <c r="N31" s="99">
        <v>43221</v>
      </c>
      <c r="O31" s="100"/>
    </row>
    <row r="32" spans="1:29" ht="30" customHeight="1" x14ac:dyDescent="0.25">
      <c r="A32" s="101" t="s">
        <v>168</v>
      </c>
      <c r="B32" s="102"/>
      <c r="C32" s="102"/>
      <c r="D32" s="102"/>
      <c r="E32" s="102"/>
      <c r="F32" s="102"/>
      <c r="G32" s="102"/>
      <c r="H32" s="102"/>
      <c r="I32" s="102"/>
      <c r="J32" s="102"/>
      <c r="K32" s="102"/>
      <c r="L32" s="102"/>
      <c r="M32" s="102"/>
      <c r="N32" s="99">
        <v>43252</v>
      </c>
      <c r="O32" s="100"/>
    </row>
    <row r="33" spans="1:17" ht="21.75" customHeight="1" x14ac:dyDescent="0.25">
      <c r="A33" s="105" t="s">
        <v>172</v>
      </c>
      <c r="B33" s="106"/>
      <c r="C33" s="106"/>
      <c r="D33" s="106"/>
      <c r="E33" s="106"/>
      <c r="F33" s="106"/>
      <c r="G33" s="106"/>
      <c r="H33" s="106"/>
      <c r="I33" s="106"/>
      <c r="J33" s="106"/>
      <c r="K33" s="106"/>
      <c r="L33" s="106"/>
      <c r="M33" s="107"/>
      <c r="N33" s="99">
        <v>43282</v>
      </c>
      <c r="O33" s="100"/>
    </row>
    <row r="34" spans="1:17" ht="30" customHeight="1" x14ac:dyDescent="0.25">
      <c r="A34" s="105" t="s">
        <v>176</v>
      </c>
      <c r="B34" s="106"/>
      <c r="C34" s="106"/>
      <c r="D34" s="106"/>
      <c r="E34" s="106"/>
      <c r="F34" s="106"/>
      <c r="G34" s="106"/>
      <c r="H34" s="106"/>
      <c r="I34" s="106"/>
      <c r="J34" s="106"/>
      <c r="K34" s="106"/>
      <c r="L34" s="106"/>
      <c r="M34" s="107"/>
      <c r="N34" s="99">
        <v>43313</v>
      </c>
      <c r="O34" s="100"/>
    </row>
    <row r="35" spans="1:17" ht="24.75" customHeight="1" x14ac:dyDescent="0.25">
      <c r="A35" s="105" t="s">
        <v>184</v>
      </c>
      <c r="B35" s="106"/>
      <c r="C35" s="106"/>
      <c r="D35" s="106"/>
      <c r="E35" s="106"/>
      <c r="F35" s="106"/>
      <c r="G35" s="106"/>
      <c r="H35" s="106"/>
      <c r="I35" s="106"/>
      <c r="J35" s="106"/>
      <c r="K35" s="106"/>
      <c r="L35" s="106"/>
      <c r="M35" s="107"/>
      <c r="N35" s="99">
        <v>43344</v>
      </c>
      <c r="O35" s="100"/>
    </row>
    <row r="36" spans="1:17" ht="29.25" customHeight="1" x14ac:dyDescent="0.25">
      <c r="A36" s="210" t="s">
        <v>185</v>
      </c>
      <c r="B36" s="211"/>
      <c r="C36" s="211"/>
      <c r="D36" s="211"/>
      <c r="E36" s="211"/>
      <c r="F36" s="211"/>
      <c r="G36" s="211"/>
      <c r="H36" s="211"/>
      <c r="I36" s="211"/>
      <c r="J36" s="211"/>
      <c r="K36" s="211"/>
      <c r="L36" s="211"/>
      <c r="M36" s="212"/>
      <c r="N36" s="99">
        <v>43374</v>
      </c>
      <c r="O36" s="100"/>
    </row>
    <row r="37" spans="1:17" ht="25.5" customHeight="1" x14ac:dyDescent="0.25">
      <c r="A37" s="213"/>
      <c r="B37" s="214"/>
      <c r="C37" s="214"/>
      <c r="D37" s="214"/>
      <c r="E37" s="214"/>
      <c r="F37" s="214"/>
      <c r="G37" s="214"/>
      <c r="H37" s="214"/>
      <c r="I37" s="214"/>
      <c r="J37" s="214"/>
      <c r="K37" s="214"/>
      <c r="L37" s="214"/>
      <c r="M37" s="215"/>
      <c r="N37" s="99">
        <v>43405</v>
      </c>
      <c r="O37" s="100"/>
    </row>
    <row r="38" spans="1:17" ht="19.5" customHeight="1" thickBot="1" x14ac:dyDescent="0.3">
      <c r="A38" s="155"/>
      <c r="B38" s="151"/>
      <c r="C38" s="151"/>
      <c r="D38" s="151"/>
      <c r="E38" s="151"/>
      <c r="F38" s="151"/>
      <c r="G38" s="151"/>
      <c r="H38" s="151"/>
      <c r="I38" s="151"/>
      <c r="J38" s="151"/>
      <c r="K38" s="151"/>
      <c r="L38" s="151"/>
      <c r="M38" s="151"/>
      <c r="N38" s="208">
        <v>43435</v>
      </c>
      <c r="O38" s="209"/>
    </row>
    <row r="39" spans="1:17" ht="25.5" customHeight="1" x14ac:dyDescent="0.25">
      <c r="A39" s="202" t="s">
        <v>55</v>
      </c>
      <c r="B39" s="203"/>
      <c r="C39" s="203"/>
      <c r="D39" s="203"/>
      <c r="E39" s="203"/>
      <c r="F39" s="203"/>
      <c r="G39" s="203"/>
      <c r="H39" s="203"/>
      <c r="I39" s="203"/>
      <c r="J39" s="203"/>
      <c r="K39" s="203"/>
      <c r="L39" s="203"/>
      <c r="M39" s="203"/>
      <c r="N39" s="204" t="s">
        <v>56</v>
      </c>
      <c r="O39" s="205"/>
    </row>
    <row r="40" spans="1:17" ht="15.75" customHeight="1" x14ac:dyDescent="0.25">
      <c r="A40" s="108"/>
      <c r="B40" s="109"/>
      <c r="C40" s="109"/>
      <c r="D40" s="109"/>
      <c r="E40" s="109"/>
      <c r="F40" s="109"/>
      <c r="G40" s="109"/>
      <c r="H40" s="109"/>
      <c r="I40" s="109"/>
      <c r="J40" s="109"/>
      <c r="K40" s="109"/>
      <c r="L40" s="109"/>
      <c r="M40" s="109"/>
      <c r="N40" s="103"/>
      <c r="O40" s="104"/>
    </row>
    <row r="41" spans="1:17" ht="15.75" customHeight="1" thickBot="1" x14ac:dyDescent="0.3">
      <c r="A41" s="155"/>
      <c r="B41" s="151"/>
      <c r="C41" s="151"/>
      <c r="D41" s="151"/>
      <c r="E41" s="151"/>
      <c r="F41" s="151"/>
      <c r="G41" s="151"/>
      <c r="H41" s="151"/>
      <c r="I41" s="151"/>
      <c r="J41" s="151"/>
      <c r="K41" s="151"/>
      <c r="L41" s="151"/>
      <c r="M41" s="151"/>
      <c r="N41" s="103"/>
      <c r="O41" s="104"/>
    </row>
    <row r="42" spans="1:17" ht="9" customHeight="1" x14ac:dyDescent="0.25">
      <c r="A42" s="139"/>
      <c r="B42" s="139"/>
      <c r="C42" s="139"/>
      <c r="D42" s="139"/>
      <c r="E42" s="139"/>
      <c r="F42" s="139"/>
      <c r="G42" s="139"/>
      <c r="H42" s="139"/>
      <c r="I42" s="139"/>
      <c r="J42" s="139"/>
      <c r="K42" s="139"/>
      <c r="L42" s="139"/>
      <c r="M42" s="139"/>
      <c r="N42" s="139"/>
      <c r="O42" s="139"/>
    </row>
    <row r="44" spans="1:17" ht="14.25" x14ac:dyDescent="0.2">
      <c r="Q44" s="39" t="s">
        <v>77</v>
      </c>
    </row>
    <row r="45" spans="1:17" ht="14.25" x14ac:dyDescent="0.2">
      <c r="Q45" s="39" t="s">
        <v>78</v>
      </c>
    </row>
    <row r="46" spans="1:17" ht="14.25" x14ac:dyDescent="0.2">
      <c r="Q46" s="39" t="s">
        <v>79</v>
      </c>
    </row>
    <row r="47" spans="1:17" ht="14.25" x14ac:dyDescent="0.2">
      <c r="Q47" s="39" t="s">
        <v>80</v>
      </c>
    </row>
    <row r="48" spans="1:17" ht="14.25" x14ac:dyDescent="0.2">
      <c r="Q48" s="39" t="s">
        <v>81</v>
      </c>
    </row>
    <row r="49" spans="17:17" ht="14.25" x14ac:dyDescent="0.2">
      <c r="Q49" s="39" t="s">
        <v>82</v>
      </c>
    </row>
    <row r="50" spans="17:17" ht="14.25" x14ac:dyDescent="0.2">
      <c r="Q50" s="39" t="s">
        <v>83</v>
      </c>
    </row>
    <row r="51" spans="17:17" ht="14.25" x14ac:dyDescent="0.2">
      <c r="Q51" s="39" t="s">
        <v>84</v>
      </c>
    </row>
    <row r="52" spans="17:17" ht="14.25" x14ac:dyDescent="0.2">
      <c r="Q52" s="39" t="s">
        <v>85</v>
      </c>
    </row>
    <row r="53" spans="17:17" ht="14.25" x14ac:dyDescent="0.2">
      <c r="Q53" s="39" t="s">
        <v>86</v>
      </c>
    </row>
    <row r="54" spans="17:17" ht="14.25" x14ac:dyDescent="0.2">
      <c r="Q54" s="39" t="s">
        <v>87</v>
      </c>
    </row>
    <row r="55" spans="17:17" ht="14.25" x14ac:dyDescent="0.2">
      <c r="Q55" s="39" t="s">
        <v>88</v>
      </c>
    </row>
    <row r="56" spans="17:17" ht="14.25" x14ac:dyDescent="0.2">
      <c r="Q56" s="39" t="s">
        <v>89</v>
      </c>
    </row>
    <row r="58" spans="17:17" x14ac:dyDescent="0.25">
      <c r="Q58" s="21">
        <v>0.76</v>
      </c>
    </row>
    <row r="59" spans="17:17" x14ac:dyDescent="0.25">
      <c r="Q59" s="21">
        <v>0.8</v>
      </c>
    </row>
  </sheetData>
  <mergeCells count="74">
    <mergeCell ref="A4:E4"/>
    <mergeCell ref="F4:O4"/>
    <mergeCell ref="A1:C2"/>
    <mergeCell ref="D1:O1"/>
    <mergeCell ref="D2:O2"/>
    <mergeCell ref="A3:E3"/>
    <mergeCell ref="F3:O3"/>
    <mergeCell ref="A5:E5"/>
    <mergeCell ref="F5:O5"/>
    <mergeCell ref="A6:E6"/>
    <mergeCell ref="G6:O6"/>
    <mergeCell ref="A7:D8"/>
    <mergeCell ref="E7:E8"/>
    <mergeCell ref="F7:G8"/>
    <mergeCell ref="H7:H8"/>
    <mergeCell ref="I7:I8"/>
    <mergeCell ref="J7:K8"/>
    <mergeCell ref="A15:B15"/>
    <mergeCell ref="L7:O7"/>
    <mergeCell ref="L8:M8"/>
    <mergeCell ref="N8:O8"/>
    <mergeCell ref="A9:D9"/>
    <mergeCell ref="F9:G9"/>
    <mergeCell ref="J9:O9"/>
    <mergeCell ref="A10:O10"/>
    <mergeCell ref="A11:O11"/>
    <mergeCell ref="A12:O12"/>
    <mergeCell ref="A13:O13"/>
    <mergeCell ref="A14:B14"/>
    <mergeCell ref="A25:O25"/>
    <mergeCell ref="A16:B16"/>
    <mergeCell ref="A17:B17"/>
    <mergeCell ref="A18:A21"/>
    <mergeCell ref="A22:C23"/>
    <mergeCell ref="D22:G22"/>
    <mergeCell ref="H22:K22"/>
    <mergeCell ref="L22:O22"/>
    <mergeCell ref="D23:G23"/>
    <mergeCell ref="H23:K23"/>
    <mergeCell ref="L23:O23"/>
    <mergeCell ref="A24:O24"/>
    <mergeCell ref="A26:M26"/>
    <mergeCell ref="N26:O26"/>
    <mergeCell ref="A33:M33"/>
    <mergeCell ref="N33:O33"/>
    <mergeCell ref="A38:M38"/>
    <mergeCell ref="N38:O38"/>
    <mergeCell ref="A34:M34"/>
    <mergeCell ref="N34:O34"/>
    <mergeCell ref="A35:M35"/>
    <mergeCell ref="N35:O35"/>
    <mergeCell ref="N36:O36"/>
    <mergeCell ref="N37:O37"/>
    <mergeCell ref="A36:M36"/>
    <mergeCell ref="A37:M37"/>
    <mergeCell ref="A27:M27"/>
    <mergeCell ref="N27:O27"/>
    <mergeCell ref="A42:O42"/>
    <mergeCell ref="A39:M39"/>
    <mergeCell ref="N39:O39"/>
    <mergeCell ref="A40:M40"/>
    <mergeCell ref="N40:O40"/>
    <mergeCell ref="A41:M41"/>
    <mergeCell ref="N41:O41"/>
    <mergeCell ref="N32:O32"/>
    <mergeCell ref="A28:M28"/>
    <mergeCell ref="A29:M29"/>
    <mergeCell ref="A30:M30"/>
    <mergeCell ref="A32:M32"/>
    <mergeCell ref="A31:M31"/>
    <mergeCell ref="N31:O31"/>
    <mergeCell ref="N28:O28"/>
    <mergeCell ref="N29:O29"/>
    <mergeCell ref="N30:O30"/>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15361"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1536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SET-GF Tesorería</vt:lpstr>
      <vt:lpstr>01</vt:lpstr>
      <vt:lpstr>02</vt:lpstr>
      <vt:lpstr>03</vt:lpstr>
      <vt:lpstr>04</vt:lpstr>
      <vt:lpstr>05</vt:lpstr>
      <vt:lpstr>'SET-GF Tesorería'!Títulos_a_imprimir</vt:lpstr>
    </vt:vector>
  </TitlesOfParts>
  <Company>Windows XP Colossus Edition 2 Reloaded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Colossus User</dc:creator>
  <cp:lastModifiedBy>wendy dayana</cp:lastModifiedBy>
  <cp:lastPrinted>2015-10-19T16:08:14Z</cp:lastPrinted>
  <dcterms:created xsi:type="dcterms:W3CDTF">2010-03-16T20:37:23Z</dcterms:created>
  <dcterms:modified xsi:type="dcterms:W3CDTF">2019-03-06T22:48:58Z</dcterms:modified>
</cp:coreProperties>
</file>